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220" windowHeight="9120" activeTab="0"/>
  </bookViews>
  <sheets>
    <sheet name="План" sheetId="1" r:id="rId1"/>
    <sheet name="Лист1" sheetId="2" state="hidden" r:id="rId2"/>
    <sheet name="Лист2" sheetId="3" state="hidden" r:id="rId3"/>
    <sheet name="Лист3" sheetId="4" state="hidden" r:id="rId4"/>
  </sheets>
  <externalReferences>
    <externalReference r:id="rId7"/>
    <externalReference r:id="rId8"/>
  </externalReferences>
  <definedNames>
    <definedName name="Допустимое_уменьшение_нагрузки_меньше_32_часов_для_некоторых_циклов">'[1]Рабочий'!$AA$12</definedName>
    <definedName name="_xlnm.Print_Titles" localSheetId="0">'План'!$2:$7</definedName>
    <definedName name="МаксКолЗачВГоду">'[1]Нормы'!$B$12</definedName>
    <definedName name="МаксКолЭкзВГоду">'[1]Нормы'!$B$11</definedName>
    <definedName name="МаксОтклПоЦиклу">'[2]Нормы'!$C$10</definedName>
    <definedName name="_xlnm.Print_Area" localSheetId="0">'План'!$A$1:$AJ$71</definedName>
    <definedName name="ОбязУчебНагрузка">'[1]Нормы'!$B$3</definedName>
    <definedName name="ОтклонениеПоЦиклам">'[1]План'!$EB$6</definedName>
    <definedName name="ОтклПоФедДисциплинам">'[2]Нормы'!$C$12</definedName>
    <definedName name="Сроки_МинКолЧасовПоДисц">'[1]Нормы'!$B$6</definedName>
  </definedNames>
  <calcPr fullCalcOnLoad="1"/>
</workbook>
</file>

<file path=xl/sharedStrings.xml><?xml version="1.0" encoding="utf-8"?>
<sst xmlns="http://schemas.openxmlformats.org/spreadsheetml/2006/main" count="192" uniqueCount="148">
  <si>
    <t>МДК.03.01</t>
  </si>
  <si>
    <t>ПМ.04</t>
  </si>
  <si>
    <t>Самостоятельная</t>
  </si>
  <si>
    <t>в том числе</t>
  </si>
  <si>
    <t>Максимальная учебная нагрузка студентов</t>
  </si>
  <si>
    <t>Самостоятельная учебная нагрузка студентов</t>
  </si>
  <si>
    <t>1 курс</t>
  </si>
  <si>
    <t>2 курс</t>
  </si>
  <si>
    <t>3 курс</t>
  </si>
  <si>
    <t>Экзамены</t>
  </si>
  <si>
    <t>Зачеты</t>
  </si>
  <si>
    <t>1 сем</t>
  </si>
  <si>
    <t>2 сем</t>
  </si>
  <si>
    <t>3 сем</t>
  </si>
  <si>
    <t>4 сем</t>
  </si>
  <si>
    <t>5 сем</t>
  </si>
  <si>
    <t>6 сем</t>
  </si>
  <si>
    <t>Факт</t>
  </si>
  <si>
    <t>Иностранный язык</t>
  </si>
  <si>
    <t>Теоретическое обучение</t>
  </si>
  <si>
    <t>Математика</t>
  </si>
  <si>
    <t>История</t>
  </si>
  <si>
    <t>Всего</t>
  </si>
  <si>
    <t>Физическая культура</t>
  </si>
  <si>
    <t>Безопасность жизнедеятельности</t>
  </si>
  <si>
    <t>Индекс</t>
  </si>
  <si>
    <t>Название дисциплины</t>
  </si>
  <si>
    <t>Распределение    по семестрам</t>
  </si>
  <si>
    <t>ОП.00</t>
  </si>
  <si>
    <t>П.00</t>
  </si>
  <si>
    <t>ОП.01</t>
  </si>
  <si>
    <t>ОП.02</t>
  </si>
  <si>
    <t>ОП.03</t>
  </si>
  <si>
    <t>ОП.04</t>
  </si>
  <si>
    <t>ОП.05</t>
  </si>
  <si>
    <t>ОП.06</t>
  </si>
  <si>
    <t>ОП.07</t>
  </si>
  <si>
    <t>Профессиональные модули</t>
  </si>
  <si>
    <t>ПМ.01</t>
  </si>
  <si>
    <t>ПМ.02</t>
  </si>
  <si>
    <t>МДК.02.01</t>
  </si>
  <si>
    <t>ПМ.03</t>
  </si>
  <si>
    <t>ПМ.00</t>
  </si>
  <si>
    <t>ФГОС</t>
  </si>
  <si>
    <t>Дифференцированные зачеты</t>
  </si>
  <si>
    <t>всего ауд</t>
  </si>
  <si>
    <t>теор об</t>
  </si>
  <si>
    <t>лаб и прак</t>
  </si>
  <si>
    <t>Основы экономики</t>
  </si>
  <si>
    <t>О.00</t>
  </si>
  <si>
    <t>Общеобразовательный учебный цикл</t>
  </si>
  <si>
    <t>ОДБ</t>
  </si>
  <si>
    <t>Базовые общеобразовательные дисциплины</t>
  </si>
  <si>
    <t>ОДБ.01</t>
  </si>
  <si>
    <t xml:space="preserve">Русский язык </t>
  </si>
  <si>
    <t>ОДБ.02</t>
  </si>
  <si>
    <t>Литература</t>
  </si>
  <si>
    <t>ОДБ.03</t>
  </si>
  <si>
    <t>ОДБ.04</t>
  </si>
  <si>
    <t>ОДБ.05</t>
  </si>
  <si>
    <t>ОДБ.06</t>
  </si>
  <si>
    <t>Химия</t>
  </si>
  <si>
    <t>ОДБ.07</t>
  </si>
  <si>
    <t>Биология</t>
  </si>
  <si>
    <t>ОДБ.08</t>
  </si>
  <si>
    <t>ОДБ.09</t>
  </si>
  <si>
    <t>ОБЖ</t>
  </si>
  <si>
    <t>ОДП</t>
  </si>
  <si>
    <t>Профильные общеобразовательные дисциплины</t>
  </si>
  <si>
    <t>ОДП.10</t>
  </si>
  <si>
    <t>ОДП.012</t>
  </si>
  <si>
    <t>Информатика и ИКТ</t>
  </si>
  <si>
    <t>ОДП.013</t>
  </si>
  <si>
    <t>Физика</t>
  </si>
  <si>
    <t>Общепрофессиональный учебный цикл</t>
  </si>
  <si>
    <t>Основы инженерной графики</t>
  </si>
  <si>
    <t>Основы автоматизации производства</t>
  </si>
  <si>
    <t xml:space="preserve">Основы электротехники </t>
  </si>
  <si>
    <t xml:space="preserve">Основы материаловедения </t>
  </si>
  <si>
    <t>Допуски и технические измерения</t>
  </si>
  <si>
    <t>Профессиональный учебный цикл</t>
  </si>
  <si>
    <t>Подготовительно-сварочные работы</t>
  </si>
  <si>
    <t>МДК. 01.01</t>
  </si>
  <si>
    <t>Подготовка металла к сварке</t>
  </si>
  <si>
    <t>МДК .01.02</t>
  </si>
  <si>
    <t xml:space="preserve">Технологические приёмы сборки изделий под сварку </t>
  </si>
  <si>
    <t>УП.01</t>
  </si>
  <si>
    <t>ПП.01</t>
  </si>
  <si>
    <t>Сварка и резка деталей из различных сталей, цветных металлов и их сплавов, чугунов во всех пространственных положениях</t>
  </si>
  <si>
    <t>Оборудование, техника и технология электросварки</t>
  </si>
  <si>
    <t>МДК.02.02</t>
  </si>
  <si>
    <t>Технология газовой сварки</t>
  </si>
  <si>
    <t>МДК 02.03</t>
  </si>
  <si>
    <t>Электросварочные работы на автоматических и полуавтоматических машинах</t>
  </si>
  <si>
    <t>МДК 02.04</t>
  </si>
  <si>
    <t>Технология электродуговой сварки и резки металла</t>
  </si>
  <si>
    <t>МДК 02.05</t>
  </si>
  <si>
    <t>Технология производства сварных конструкций</t>
  </si>
  <si>
    <t>УП.02</t>
  </si>
  <si>
    <t>ПП.02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</si>
  <si>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</si>
  <si>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дефектов под механическую обработку и пробное давление</t>
  </si>
  <si>
    <t>МДК 03.02</t>
  </si>
  <si>
    <t>Технология дуговой наплавки деталей</t>
  </si>
  <si>
    <t>МДК 03.03</t>
  </si>
  <si>
    <t>Технология газовой наплавки</t>
  </si>
  <si>
    <t>МДК 03.04</t>
  </si>
  <si>
    <t>Технология автоматического и механизированного наплавления</t>
  </si>
  <si>
    <t>УП.03</t>
  </si>
  <si>
    <t>ПП.03</t>
  </si>
  <si>
    <t>Дефектация сварных швов и контроль качества сварных соединений</t>
  </si>
  <si>
    <t>МДК.04.01</t>
  </si>
  <si>
    <t>Дефекты и способы испытания сварных швов</t>
  </si>
  <si>
    <t>УП.04</t>
  </si>
  <si>
    <t>ПП.04</t>
  </si>
  <si>
    <t>ФК.00</t>
  </si>
  <si>
    <t>Промежуточная аттестация</t>
  </si>
  <si>
    <t xml:space="preserve">Всего </t>
  </si>
  <si>
    <t>ГИА</t>
  </si>
  <si>
    <t>Государственная итоговая аттестация</t>
  </si>
  <si>
    <t xml:space="preserve">Консультации на учебную группу по 100 часов в год </t>
  </si>
  <si>
    <t>Государственная (итоговая) аттестация</t>
  </si>
  <si>
    <t xml:space="preserve">Выпускная квалификционная работа </t>
  </si>
  <si>
    <t>Лаб.и практ. занятия</t>
  </si>
  <si>
    <t>Изучаемых дисциплин и МДК</t>
  </si>
  <si>
    <t xml:space="preserve">Экзаменов (без физической культуры) </t>
  </si>
  <si>
    <t>3. План учебного процесса</t>
  </si>
  <si>
    <t>Обществознание (вкл. экономику и право)</t>
  </si>
  <si>
    <t>всего за курс обучения (ТО, УП, ПП)</t>
  </si>
  <si>
    <t>всего за курс обучения (сам. работа)</t>
  </si>
  <si>
    <t>всего за курс обучения (ТО,УП,ПП,СР)</t>
  </si>
  <si>
    <t>4</t>
  </si>
  <si>
    <t>1</t>
  </si>
  <si>
    <t>2</t>
  </si>
  <si>
    <t>5</t>
  </si>
  <si>
    <t>3</t>
  </si>
  <si>
    <t>1,5н</t>
  </si>
  <si>
    <t>6</t>
  </si>
  <si>
    <t xml:space="preserve">Дифференцированных зачетов (без физической культуры) </t>
  </si>
  <si>
    <t>всего (СР, ТО)</t>
  </si>
  <si>
    <t>Учебной практики</t>
  </si>
  <si>
    <t>Производственной практики</t>
  </si>
  <si>
    <t>ВКР (ВПКР+ПЭР)</t>
  </si>
  <si>
    <t>2н</t>
  </si>
  <si>
    <t>3н</t>
  </si>
  <si>
    <t>0,25н</t>
  </si>
  <si>
    <t xml:space="preserve">всего УП и ПП </t>
  </si>
  <si>
    <t>Зачетов (без физической культуры)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</si>
</sst>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d\,\ yyyy"/>
    <numFmt numFmtId="165" formatCode="0_ ;[Red]\-0\ "/>
    <numFmt numFmtId="166" formatCode="dd/mm/yy;@"/>
    <numFmt numFmtId="167" formatCode="0.0%"/>
    <numFmt numFmtId="168" formatCode="0.0"/>
    <numFmt numFmtId="169" formatCode="0.0_ ;[Red]\-0.0\ "/>
    <numFmt numFmtId="170" formatCode="#,##0.0_ ;[Red]\-#,##0.0\ "/>
    <numFmt numFmtId="171" formatCode="#,##0_ ;[Red]\-#,##0\ "/>
    <numFmt numFmtId="172" formatCode="mmmm\ d&quot;, &quot;yyyy"/>
    <numFmt numFmtId="173" formatCode="h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;[Red]0"/>
    <numFmt numFmtId="179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Arial Unicode MS"/>
      <family val="2"/>
    </font>
    <font>
      <sz val="14"/>
      <color indexed="8"/>
      <name val="Arial Unicode MS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justify" vertical="center"/>
      <protection hidden="1"/>
    </xf>
    <xf numFmtId="1" fontId="8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/>
      <protection hidden="1"/>
    </xf>
    <xf numFmtId="0" fontId="7" fillId="0" borderId="11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14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15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16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17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18" xfId="0" applyNumberFormat="1" applyFont="1" applyFill="1" applyBorder="1" applyAlignment="1" applyProtection="1">
      <alignment horizontal="center" textRotation="90" wrapText="1"/>
      <protection hidden="1"/>
    </xf>
    <xf numFmtId="0" fontId="7" fillId="0" borderId="19" xfId="0" applyNumberFormat="1" applyFont="1" applyFill="1" applyBorder="1" applyAlignment="1" applyProtection="1">
      <alignment horizontal="center" textRotation="90" wrapText="1"/>
      <protection hidden="1"/>
    </xf>
    <xf numFmtId="0" fontId="7" fillId="0" borderId="12" xfId="0" applyNumberFormat="1" applyFont="1" applyFill="1" applyBorder="1" applyAlignment="1" applyProtection="1">
      <alignment horizontal="center" textRotation="90" wrapText="1"/>
      <protection hidden="1"/>
    </xf>
    <xf numFmtId="0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>
      <alignment wrapText="1"/>
    </xf>
    <xf numFmtId="0" fontId="5" fillId="0" borderId="19" xfId="0" applyNumberFormat="1" applyFont="1" applyBorder="1" applyAlignment="1">
      <alignment wrapText="1"/>
    </xf>
    <xf numFmtId="0" fontId="14" fillId="0" borderId="11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  <protection hidden="1"/>
    </xf>
    <xf numFmtId="0" fontId="13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wrapText="1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wrapText="1"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>
      <alignment vertical="top" wrapText="1"/>
    </xf>
    <xf numFmtId="0" fontId="10" fillId="0" borderId="19" xfId="0" applyNumberFormat="1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vertical="top" wrapText="1"/>
    </xf>
    <xf numFmtId="0" fontId="5" fillId="0" borderId="19" xfId="0" applyNumberFormat="1" applyFont="1" applyBorder="1" applyAlignment="1">
      <alignment vertical="top" wrapText="1"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>
      <alignment horizontal="justify" vertical="center" wrapText="1"/>
    </xf>
    <xf numFmtId="0" fontId="5" fillId="0" borderId="17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vertical="center" wrapText="1"/>
    </xf>
    <xf numFmtId="0" fontId="5" fillId="0" borderId="26" xfId="0" applyNumberFormat="1" applyFont="1" applyBorder="1" applyAlignment="1">
      <alignment vertical="center" wrapText="1"/>
    </xf>
    <xf numFmtId="0" fontId="5" fillId="0" borderId="27" xfId="0" applyNumberFormat="1" applyFont="1" applyBorder="1" applyAlignment="1">
      <alignment vertical="center" wrapText="1"/>
    </xf>
    <xf numFmtId="0" fontId="5" fillId="0" borderId="28" xfId="0" applyNumberFormat="1" applyFont="1" applyBorder="1" applyAlignment="1">
      <alignment vertical="center" wrapText="1"/>
    </xf>
    <xf numFmtId="0" fontId="5" fillId="0" borderId="29" xfId="0" applyNumberFormat="1" applyFont="1" applyBorder="1" applyAlignment="1">
      <alignment vertical="center" wrapText="1"/>
    </xf>
    <xf numFmtId="0" fontId="5" fillId="0" borderId="28" xfId="0" applyNumberFormat="1" applyFont="1" applyBorder="1" applyAlignment="1">
      <alignment horizontal="right" vertical="center" wrapText="1"/>
    </xf>
    <xf numFmtId="0" fontId="5" fillId="0" borderId="29" xfId="0" applyNumberFormat="1" applyFont="1" applyBorder="1" applyAlignment="1">
      <alignment horizontal="right" vertical="center" wrapText="1"/>
    </xf>
    <xf numFmtId="0" fontId="5" fillId="0" borderId="30" xfId="0" applyNumberFormat="1" applyFont="1" applyBorder="1" applyAlignment="1">
      <alignment horizontal="right" vertical="center" wrapText="1"/>
    </xf>
    <xf numFmtId="0" fontId="5" fillId="0" borderId="31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33" xfId="0" applyNumberFormat="1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justify" vertic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1" fontId="9" fillId="0" borderId="34" xfId="0" applyNumberFormat="1" applyFont="1" applyFill="1" applyBorder="1" applyAlignment="1" applyProtection="1">
      <alignment horizontal="center"/>
      <protection hidden="1"/>
    </xf>
    <xf numFmtId="0" fontId="16" fillId="0" borderId="35" xfId="0" applyNumberFormat="1" applyFont="1" applyFill="1" applyBorder="1" applyAlignment="1" applyProtection="1">
      <alignment horizontal="center" vertical="center"/>
      <protection hidden="1"/>
    </xf>
    <xf numFmtId="0" fontId="16" fillId="0" borderId="36" xfId="0" applyNumberFormat="1" applyFont="1" applyFill="1" applyBorder="1" applyAlignment="1" applyProtection="1">
      <alignment horizontal="center" vertical="center"/>
      <protection hidden="1"/>
    </xf>
    <xf numFmtId="0" fontId="16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24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shrinkToFit="1"/>
      <protection hidden="1"/>
    </xf>
    <xf numFmtId="0" fontId="7" fillId="0" borderId="19" xfId="0" applyNumberFormat="1" applyFont="1" applyFill="1" applyBorder="1" applyAlignment="1" applyProtection="1">
      <alignment horizontal="center" shrinkToFit="1"/>
      <protection hidden="1"/>
    </xf>
    <xf numFmtId="0" fontId="13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NumberFormat="1" applyFont="1" applyFill="1" applyBorder="1" applyAlignment="1" applyProtection="1">
      <alignment horizontal="center" vertical="center"/>
      <protection hidden="1"/>
    </xf>
    <xf numFmtId="0" fontId="6" fillId="0" borderId="39" xfId="0" applyNumberFormat="1" applyFont="1" applyFill="1" applyBorder="1" applyAlignment="1" applyProtection="1">
      <alignment horizontal="center" vertical="center"/>
      <protection hidden="1"/>
    </xf>
    <xf numFmtId="0" fontId="6" fillId="0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NumberFormat="1" applyFont="1" applyFill="1" applyBorder="1" applyAlignment="1" applyProtection="1">
      <alignment horizontal="center" vertical="center"/>
      <protection hidden="1"/>
    </xf>
    <xf numFmtId="0" fontId="6" fillId="0" borderId="4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11" xfId="0" applyNumberFormat="1" applyFont="1" applyFill="1" applyBorder="1" applyAlignment="1" applyProtection="1">
      <alignment horizontal="center"/>
      <protection hidden="1"/>
    </xf>
    <xf numFmtId="0" fontId="6" fillId="0" borderId="16" xfId="0" applyNumberFormat="1" applyFont="1" applyFill="1" applyBorder="1" applyAlignment="1" applyProtection="1">
      <alignment horizontal="center"/>
      <protection hidden="1"/>
    </xf>
    <xf numFmtId="0" fontId="1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42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NumberFormat="1" applyFont="1" applyFill="1" applyBorder="1" applyAlignment="1" applyProtection="1">
      <alignment horizontal="center" textRotation="90" wrapText="1"/>
      <protection hidden="1"/>
    </xf>
    <xf numFmtId="0" fontId="11" fillId="0" borderId="11" xfId="0" applyNumberFormat="1" applyFont="1" applyFill="1" applyBorder="1" applyAlignment="1" applyProtection="1">
      <alignment horizontal="center" textRotation="90"/>
      <protection hidden="1"/>
    </xf>
    <xf numFmtId="0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24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47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48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27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24" xfId="0" applyNumberFormat="1" applyFont="1" applyFill="1" applyBorder="1" applyAlignment="1" applyProtection="1">
      <alignment horizontal="center" textRotation="90"/>
      <protection hidden="1"/>
    </xf>
    <xf numFmtId="0" fontId="6" fillId="0" borderId="24" xfId="0" applyNumberFormat="1" applyFont="1" applyFill="1" applyBorder="1" applyAlignment="1" applyProtection="1">
      <alignment horizontal="center"/>
      <protection hidden="1"/>
    </xf>
    <xf numFmtId="0" fontId="6" fillId="0" borderId="14" xfId="0" applyNumberFormat="1" applyFont="1" applyFill="1" applyBorder="1" applyAlignment="1" applyProtection="1">
      <alignment horizontal="center"/>
      <protection hidden="1"/>
    </xf>
    <xf numFmtId="0" fontId="6" fillId="0" borderId="11" xfId="0" applyNumberFormat="1" applyFont="1" applyFill="1" applyBorder="1" applyAlignment="1" applyProtection="1">
      <alignment/>
      <protection hidden="1"/>
    </xf>
    <xf numFmtId="0" fontId="6" fillId="0" borderId="16" xfId="0" applyNumberFormat="1" applyFont="1" applyFill="1" applyBorder="1" applyAlignment="1" applyProtection="1">
      <alignment/>
      <protection hidden="1"/>
    </xf>
    <xf numFmtId="0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NumberFormat="1" applyFont="1" applyFill="1" applyBorder="1" applyAlignment="1" applyProtection="1">
      <alignment horizontal="center" shrinkToFit="1"/>
      <protection hidden="1"/>
    </xf>
    <xf numFmtId="0" fontId="5" fillId="0" borderId="32" xfId="0" applyNumberFormat="1" applyFont="1" applyBorder="1" applyAlignment="1">
      <alignment vertical="center" wrapText="1"/>
    </xf>
    <xf numFmtId="0" fontId="15" fillId="0" borderId="0" xfId="0" applyNumberFormat="1" applyFont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11" xfId="0" applyNumberFormat="1" applyFont="1" applyBorder="1" applyAlignment="1">
      <alignment/>
    </xf>
    <xf numFmtId="0" fontId="15" fillId="0" borderId="19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Border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auto="1"/>
      </font>
    </dxf>
    <dxf/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10"/>
        </patternFill>
      </fill>
    </dxf>
    <dxf/>
    <dxf>
      <fill>
        <patternFill>
          <bgColor indexed="51"/>
        </patternFill>
      </fill>
    </dxf>
    <dxf>
      <font>
        <b val="0"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4;&#1086;&#1082;&#1091;&#1084;&#1077;&#1085;&#1090;&#1099;%20&#1079;&#1072;&#1086;&#1095;%20&#1086;&#1090;&#1076;&#1077;&#1083;&#1077;&#1085;&#1080;&#1077;\Program%20Files\MMIS%20Lab\GosInsp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4;&#1086;&#1082;&#1091;&#1084;&#1077;&#1085;&#1090;&#1099;%20&#1079;&#1072;&#1086;&#1095;%20&#1086;&#1090;&#1076;&#1077;&#1083;&#1077;&#1085;&#1080;&#1077;\Program%20Files\MMIS%20Lab\SPO\SpSchool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Комплексные"/>
      <sheetName val="Практика"/>
      <sheetName val="Аттестация"/>
      <sheetName val="Кабинеты"/>
      <sheetName val="Пояснения"/>
      <sheetName val="Нормы"/>
      <sheetName val="Консультации"/>
      <sheetName val="СпецПракт"/>
      <sheetName val="ЦМК"/>
      <sheetName val="Рабочий"/>
    </sheetNames>
    <sheetDataSet>
      <sheetData sheetId="7">
        <row r="10">
          <cell r="C10">
            <v>0.05</v>
          </cell>
        </row>
        <row r="12">
          <cell r="C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showZeros="0" tabSelected="1" view="pageBreakPreview" zoomScaleSheetLayoutView="100" zoomScalePageLayoutView="0" workbookViewId="0" topLeftCell="J58">
      <selection activeCell="AG66" sqref="AG66:AJ66"/>
    </sheetView>
  </sheetViews>
  <sheetFormatPr defaultColWidth="3.75390625" defaultRowHeight="12.75"/>
  <cols>
    <col min="1" max="1" width="11.625" style="8" customWidth="1"/>
    <col min="2" max="2" width="44.875" style="9" customWidth="1"/>
    <col min="3" max="3" width="4.125" style="6" customWidth="1"/>
    <col min="4" max="4" width="7.00390625" style="7" customWidth="1"/>
    <col min="5" max="5" width="5.00390625" style="7" customWidth="1"/>
    <col min="6" max="6" width="4.25390625" style="7" customWidth="1"/>
    <col min="7" max="7" width="5.25390625" style="10" customWidth="1"/>
    <col min="8" max="8" width="7.375" style="10" customWidth="1"/>
    <col min="9" max="10" width="7.75390625" style="10" customWidth="1"/>
    <col min="11" max="12" width="7.375" style="10" customWidth="1"/>
    <col min="13" max="13" width="6.125" style="10" bestFit="1" customWidth="1"/>
    <col min="14" max="14" width="6.625" style="10" customWidth="1"/>
    <col min="15" max="15" width="6.875" style="10" customWidth="1"/>
    <col min="16" max="16" width="7.125" style="10" customWidth="1"/>
    <col min="17" max="17" width="6.125" style="10" bestFit="1" customWidth="1"/>
    <col min="18" max="18" width="6.375" style="10" customWidth="1"/>
    <col min="19" max="19" width="6.75390625" style="10" customWidth="1"/>
    <col min="20" max="20" width="6.625" style="10" customWidth="1"/>
    <col min="21" max="21" width="5.75390625" style="3" customWidth="1"/>
    <col min="22" max="23" width="6.875" style="3" customWidth="1"/>
    <col min="24" max="24" width="7.125" style="3" customWidth="1"/>
    <col min="25" max="25" width="6.125" style="10" bestFit="1" customWidth="1"/>
    <col min="26" max="26" width="6.25390625" style="10" customWidth="1"/>
    <col min="27" max="27" width="7.00390625" style="10" customWidth="1"/>
    <col min="28" max="28" width="6.75390625" style="10" customWidth="1"/>
    <col min="29" max="29" width="6.00390625" style="3" customWidth="1"/>
    <col min="30" max="30" width="7.125" style="3" customWidth="1"/>
    <col min="31" max="31" width="7.00390625" style="3" customWidth="1"/>
    <col min="32" max="32" width="7.75390625" style="3" customWidth="1"/>
    <col min="33" max="33" width="4.625" style="10" customWidth="1"/>
    <col min="34" max="34" width="6.875" style="10" customWidth="1"/>
    <col min="35" max="35" width="7.00390625" style="10" customWidth="1"/>
    <col min="36" max="36" width="6.875" style="10" customWidth="1"/>
    <col min="37" max="16384" width="3.75390625" style="3" customWidth="1"/>
  </cols>
  <sheetData>
    <row r="1" spans="13:20" ht="15.75" thickBot="1">
      <c r="M1" s="88" t="s">
        <v>126</v>
      </c>
      <c r="N1" s="88"/>
      <c r="O1" s="88"/>
      <c r="P1" s="88"/>
      <c r="Q1" s="88"/>
      <c r="R1" s="88"/>
      <c r="S1" s="88"/>
      <c r="T1" s="88"/>
    </row>
    <row r="2" spans="1:36" s="11" customFormat="1" ht="10.5" customHeight="1" thickBot="1">
      <c r="A2" s="101" t="s">
        <v>25</v>
      </c>
      <c r="B2" s="104" t="s">
        <v>26</v>
      </c>
      <c r="C2" s="115" t="s">
        <v>27</v>
      </c>
      <c r="D2" s="121"/>
      <c r="E2" s="121"/>
      <c r="F2" s="121"/>
      <c r="G2" s="115" t="s">
        <v>4</v>
      </c>
      <c r="H2" s="116"/>
      <c r="I2" s="123" t="s">
        <v>5</v>
      </c>
      <c r="J2" s="126"/>
      <c r="K2" s="126"/>
      <c r="L2" s="126"/>
      <c r="M2" s="110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8"/>
      <c r="AH2" s="18"/>
      <c r="AI2" s="18"/>
      <c r="AJ2" s="18"/>
    </row>
    <row r="3" spans="1:36" s="11" customFormat="1" ht="21" customHeight="1">
      <c r="A3" s="102"/>
      <c r="B3" s="105"/>
      <c r="C3" s="117"/>
      <c r="D3" s="122"/>
      <c r="E3" s="122"/>
      <c r="F3" s="122"/>
      <c r="G3" s="117"/>
      <c r="H3" s="118"/>
      <c r="I3" s="124"/>
      <c r="J3" s="128" t="s">
        <v>45</v>
      </c>
      <c r="K3" s="130"/>
      <c r="L3" s="131"/>
      <c r="M3" s="89" t="s">
        <v>6</v>
      </c>
      <c r="N3" s="90"/>
      <c r="O3" s="90"/>
      <c r="P3" s="90"/>
      <c r="Q3" s="90"/>
      <c r="R3" s="90"/>
      <c r="S3" s="90"/>
      <c r="T3" s="91"/>
      <c r="U3" s="89" t="s">
        <v>7</v>
      </c>
      <c r="V3" s="90"/>
      <c r="W3" s="90"/>
      <c r="X3" s="90"/>
      <c r="Y3" s="90"/>
      <c r="Z3" s="90"/>
      <c r="AA3" s="90"/>
      <c r="AB3" s="91"/>
      <c r="AC3" s="89" t="s">
        <v>8</v>
      </c>
      <c r="AD3" s="90"/>
      <c r="AE3" s="90"/>
      <c r="AF3" s="90"/>
      <c r="AG3" s="90"/>
      <c r="AH3" s="90"/>
      <c r="AI3" s="90"/>
      <c r="AJ3" s="112"/>
    </row>
    <row r="4" spans="1:43" s="11" customFormat="1" ht="19.5" customHeight="1">
      <c r="A4" s="102"/>
      <c r="B4" s="105"/>
      <c r="C4" s="132" t="s">
        <v>9</v>
      </c>
      <c r="D4" s="107" t="s">
        <v>142</v>
      </c>
      <c r="E4" s="107" t="s">
        <v>44</v>
      </c>
      <c r="F4" s="107" t="s">
        <v>10</v>
      </c>
      <c r="G4" s="117"/>
      <c r="H4" s="118"/>
      <c r="I4" s="124"/>
      <c r="J4" s="129"/>
      <c r="K4" s="128" t="s">
        <v>46</v>
      </c>
      <c r="L4" s="127" t="s">
        <v>47</v>
      </c>
      <c r="M4" s="119" t="s">
        <v>11</v>
      </c>
      <c r="N4" s="96"/>
      <c r="O4" s="96"/>
      <c r="P4" s="96"/>
      <c r="Q4" s="96" t="s">
        <v>12</v>
      </c>
      <c r="R4" s="96"/>
      <c r="S4" s="96"/>
      <c r="T4" s="97"/>
      <c r="U4" s="119" t="s">
        <v>13</v>
      </c>
      <c r="V4" s="96"/>
      <c r="W4" s="96"/>
      <c r="X4" s="96"/>
      <c r="Y4" s="96" t="s">
        <v>14</v>
      </c>
      <c r="Z4" s="96"/>
      <c r="AA4" s="96"/>
      <c r="AB4" s="97"/>
      <c r="AC4" s="119" t="s">
        <v>15</v>
      </c>
      <c r="AD4" s="96"/>
      <c r="AE4" s="96"/>
      <c r="AF4" s="96"/>
      <c r="AG4" s="96" t="s">
        <v>16</v>
      </c>
      <c r="AH4" s="96"/>
      <c r="AI4" s="96"/>
      <c r="AJ4" s="139"/>
      <c r="AK4" s="15"/>
      <c r="AL4" s="15"/>
      <c r="AM4" s="15"/>
      <c r="AN4" s="15"/>
      <c r="AO4" s="15"/>
      <c r="AP4" s="15"/>
      <c r="AQ4" s="15"/>
    </row>
    <row r="5" spans="1:43" s="11" customFormat="1" ht="39.75" customHeight="1">
      <c r="A5" s="102"/>
      <c r="B5" s="105"/>
      <c r="C5" s="133"/>
      <c r="D5" s="135"/>
      <c r="E5" s="108"/>
      <c r="F5" s="108"/>
      <c r="G5" s="117"/>
      <c r="H5" s="118"/>
      <c r="I5" s="124"/>
      <c r="J5" s="129"/>
      <c r="K5" s="129"/>
      <c r="L5" s="122"/>
      <c r="M5" s="120" t="s">
        <v>2</v>
      </c>
      <c r="N5" s="114" t="s">
        <v>22</v>
      </c>
      <c r="O5" s="98" t="s">
        <v>3</v>
      </c>
      <c r="P5" s="98"/>
      <c r="Q5" s="113" t="s">
        <v>2</v>
      </c>
      <c r="R5" s="114" t="s">
        <v>22</v>
      </c>
      <c r="S5" s="98" t="s">
        <v>3</v>
      </c>
      <c r="T5" s="99"/>
      <c r="U5" s="120" t="s">
        <v>2</v>
      </c>
      <c r="V5" s="114" t="s">
        <v>22</v>
      </c>
      <c r="W5" s="98" t="s">
        <v>3</v>
      </c>
      <c r="X5" s="98"/>
      <c r="Y5" s="113" t="s">
        <v>2</v>
      </c>
      <c r="Z5" s="114" t="s">
        <v>22</v>
      </c>
      <c r="AA5" s="98" t="s">
        <v>3</v>
      </c>
      <c r="AB5" s="99"/>
      <c r="AC5" s="120" t="s">
        <v>2</v>
      </c>
      <c r="AD5" s="114" t="s">
        <v>22</v>
      </c>
      <c r="AE5" s="98" t="s">
        <v>3</v>
      </c>
      <c r="AF5" s="98"/>
      <c r="AG5" s="113" t="s">
        <v>2</v>
      </c>
      <c r="AH5" s="114" t="s">
        <v>22</v>
      </c>
      <c r="AI5" s="98" t="s">
        <v>3</v>
      </c>
      <c r="AJ5" s="141"/>
      <c r="AK5" s="15"/>
      <c r="AL5" s="15"/>
      <c r="AM5" s="15"/>
      <c r="AN5" s="15"/>
      <c r="AO5" s="15"/>
      <c r="AP5" s="15"/>
      <c r="AQ5" s="15"/>
    </row>
    <row r="6" spans="1:43" s="11" customFormat="1" ht="62.25" customHeight="1" thickBot="1">
      <c r="A6" s="103"/>
      <c r="B6" s="106"/>
      <c r="C6" s="134"/>
      <c r="D6" s="136"/>
      <c r="E6" s="109"/>
      <c r="F6" s="109"/>
      <c r="G6" s="20" t="s">
        <v>43</v>
      </c>
      <c r="H6" s="21" t="s">
        <v>17</v>
      </c>
      <c r="I6" s="125"/>
      <c r="J6" s="22" t="s">
        <v>17</v>
      </c>
      <c r="K6" s="23" t="s">
        <v>17</v>
      </c>
      <c r="L6" s="24" t="s">
        <v>17</v>
      </c>
      <c r="M6" s="120"/>
      <c r="N6" s="114"/>
      <c r="O6" s="19" t="s">
        <v>19</v>
      </c>
      <c r="P6" s="19" t="s">
        <v>123</v>
      </c>
      <c r="Q6" s="113"/>
      <c r="R6" s="114"/>
      <c r="S6" s="19" t="s">
        <v>19</v>
      </c>
      <c r="T6" s="25" t="s">
        <v>123</v>
      </c>
      <c r="U6" s="120"/>
      <c r="V6" s="114"/>
      <c r="W6" s="19" t="s">
        <v>19</v>
      </c>
      <c r="X6" s="19" t="s">
        <v>123</v>
      </c>
      <c r="Y6" s="113"/>
      <c r="Z6" s="114"/>
      <c r="AA6" s="19" t="s">
        <v>19</v>
      </c>
      <c r="AB6" s="25" t="s">
        <v>123</v>
      </c>
      <c r="AC6" s="120"/>
      <c r="AD6" s="114"/>
      <c r="AE6" s="19" t="s">
        <v>19</v>
      </c>
      <c r="AF6" s="19" t="s">
        <v>123</v>
      </c>
      <c r="AG6" s="113"/>
      <c r="AH6" s="114"/>
      <c r="AI6" s="19" t="s">
        <v>19</v>
      </c>
      <c r="AJ6" s="26" t="s">
        <v>123</v>
      </c>
      <c r="AK6" s="15"/>
      <c r="AL6" s="15"/>
      <c r="AM6" s="15"/>
      <c r="AN6" s="15"/>
      <c r="AO6" s="15"/>
      <c r="AP6" s="15"/>
      <c r="AQ6" s="15"/>
    </row>
    <row r="7" spans="1:43" s="5" customFormat="1" ht="15.75" thickBot="1">
      <c r="A7" s="27">
        <v>1</v>
      </c>
      <c r="B7" s="28">
        <v>2</v>
      </c>
      <c r="C7" s="29">
        <v>3</v>
      </c>
      <c r="D7" s="30">
        <v>4</v>
      </c>
      <c r="E7" s="29">
        <v>5</v>
      </c>
      <c r="F7" s="30">
        <v>6</v>
      </c>
      <c r="G7" s="30">
        <v>7</v>
      </c>
      <c r="H7" s="29">
        <v>8</v>
      </c>
      <c r="I7" s="30">
        <v>9</v>
      </c>
      <c r="J7" s="29">
        <v>10</v>
      </c>
      <c r="K7" s="30">
        <v>11</v>
      </c>
      <c r="L7" s="30">
        <v>12</v>
      </c>
      <c r="M7" s="31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3">
        <v>20</v>
      </c>
      <c r="U7" s="31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3">
        <v>28</v>
      </c>
      <c r="AC7" s="31">
        <v>29</v>
      </c>
      <c r="AD7" s="32">
        <v>30</v>
      </c>
      <c r="AE7" s="32">
        <v>31</v>
      </c>
      <c r="AF7" s="32">
        <v>32</v>
      </c>
      <c r="AG7" s="32">
        <v>33</v>
      </c>
      <c r="AH7" s="32">
        <v>34</v>
      </c>
      <c r="AI7" s="32">
        <v>35</v>
      </c>
      <c r="AJ7" s="34">
        <v>36</v>
      </c>
      <c r="AK7" s="4"/>
      <c r="AL7" s="4"/>
      <c r="AM7" s="4"/>
      <c r="AN7" s="4"/>
      <c r="AO7" s="4"/>
      <c r="AP7" s="4"/>
      <c r="AQ7" s="4"/>
    </row>
    <row r="8" spans="1:38" s="11" customFormat="1" ht="20.25">
      <c r="A8" s="35" t="s">
        <v>49</v>
      </c>
      <c r="B8" s="36" t="s">
        <v>50</v>
      </c>
      <c r="C8" s="37"/>
      <c r="D8" s="37"/>
      <c r="E8" s="37"/>
      <c r="F8" s="37"/>
      <c r="G8" s="16"/>
      <c r="H8" s="38">
        <f>I8+J8</f>
        <v>2469</v>
      </c>
      <c r="I8" s="38">
        <f>M8+Q8+U8+Y8+AC8+AG8</f>
        <v>813</v>
      </c>
      <c r="J8" s="38">
        <f>N8+R8+V8+Z8+AD8+AH8</f>
        <v>1656</v>
      </c>
      <c r="K8" s="38">
        <f>O8+S8+W8+AA8+AE8+AI8</f>
        <v>733</v>
      </c>
      <c r="L8" s="39">
        <f aca="true" t="shared" si="0" ref="L8:L57">P8+T8+X8+AB8+AF8+AJ8</f>
        <v>923</v>
      </c>
      <c r="M8" s="40">
        <v>213</v>
      </c>
      <c r="N8" s="38">
        <f>O8+P8</f>
        <v>430</v>
      </c>
      <c r="O8" s="16">
        <f aca="true" t="shared" si="1" ref="O8:AF8">O9+O19</f>
        <v>172</v>
      </c>
      <c r="P8" s="16">
        <f t="shared" si="1"/>
        <v>258</v>
      </c>
      <c r="Q8" s="16">
        <f t="shared" si="1"/>
        <v>329</v>
      </c>
      <c r="R8" s="16">
        <f t="shared" si="1"/>
        <v>663</v>
      </c>
      <c r="S8" s="16">
        <f t="shared" si="1"/>
        <v>309</v>
      </c>
      <c r="T8" s="16">
        <f t="shared" si="1"/>
        <v>354</v>
      </c>
      <c r="U8" s="16">
        <f t="shared" si="1"/>
        <v>132</v>
      </c>
      <c r="V8" s="16">
        <f t="shared" si="1"/>
        <v>272</v>
      </c>
      <c r="W8" s="16">
        <f t="shared" si="1"/>
        <v>123</v>
      </c>
      <c r="X8" s="16">
        <f t="shared" si="1"/>
        <v>149</v>
      </c>
      <c r="Y8" s="16">
        <f t="shared" si="1"/>
        <v>139</v>
      </c>
      <c r="Z8" s="16">
        <f t="shared" si="1"/>
        <v>291</v>
      </c>
      <c r="AA8" s="16">
        <f t="shared" si="1"/>
        <v>129</v>
      </c>
      <c r="AB8" s="16">
        <f t="shared" si="1"/>
        <v>162</v>
      </c>
      <c r="AC8" s="16">
        <f t="shared" si="1"/>
        <v>0</v>
      </c>
      <c r="AD8" s="16">
        <f t="shared" si="1"/>
        <v>0</v>
      </c>
      <c r="AE8" s="16">
        <f t="shared" si="1"/>
        <v>0</v>
      </c>
      <c r="AF8" s="16">
        <f t="shared" si="1"/>
        <v>0</v>
      </c>
      <c r="AG8" s="16"/>
      <c r="AH8" s="38">
        <v>0</v>
      </c>
      <c r="AI8" s="16"/>
      <c r="AJ8" s="17"/>
      <c r="AK8" s="13"/>
      <c r="AL8" s="13"/>
    </row>
    <row r="9" spans="1:38" s="11" customFormat="1" ht="31.5">
      <c r="A9" s="42" t="s">
        <v>51</v>
      </c>
      <c r="B9" s="43" t="s">
        <v>52</v>
      </c>
      <c r="C9" s="37"/>
      <c r="D9" s="37"/>
      <c r="E9" s="37"/>
      <c r="F9" s="37"/>
      <c r="G9" s="16"/>
      <c r="H9" s="38">
        <f aca="true" t="shared" si="2" ref="H9:H57">I9+J9</f>
        <v>1636</v>
      </c>
      <c r="I9" s="38">
        <f aca="true" t="shared" si="3" ref="I9:I57">M9+Q9+U9+Y9+AC9+AG9</f>
        <v>537</v>
      </c>
      <c r="J9" s="38">
        <f aca="true" t="shared" si="4" ref="J9:AJ9">J10+J11+J12+J13+J14+J15+J16+J17+J18</f>
        <v>1099</v>
      </c>
      <c r="K9" s="38">
        <f t="shared" si="4"/>
        <v>555</v>
      </c>
      <c r="L9" s="38">
        <f t="shared" si="4"/>
        <v>544</v>
      </c>
      <c r="M9" s="38">
        <f t="shared" si="4"/>
        <v>130</v>
      </c>
      <c r="N9" s="38">
        <f t="shared" si="4"/>
        <v>262</v>
      </c>
      <c r="O9" s="38">
        <f t="shared" si="4"/>
        <v>123</v>
      </c>
      <c r="P9" s="38">
        <f t="shared" si="4"/>
        <v>139</v>
      </c>
      <c r="Q9" s="38">
        <f t="shared" si="4"/>
        <v>229</v>
      </c>
      <c r="R9" s="38">
        <f t="shared" si="4"/>
        <v>461</v>
      </c>
      <c r="S9" s="38">
        <f t="shared" si="4"/>
        <v>243</v>
      </c>
      <c r="T9" s="38">
        <f t="shared" si="4"/>
        <v>218</v>
      </c>
      <c r="U9" s="38">
        <f t="shared" si="4"/>
        <v>81</v>
      </c>
      <c r="V9" s="38">
        <f t="shared" si="4"/>
        <v>170</v>
      </c>
      <c r="W9" s="38">
        <f t="shared" si="4"/>
        <v>97</v>
      </c>
      <c r="X9" s="38">
        <f t="shared" si="4"/>
        <v>73</v>
      </c>
      <c r="Y9" s="38">
        <f t="shared" si="4"/>
        <v>97</v>
      </c>
      <c r="Z9" s="38">
        <f t="shared" si="4"/>
        <v>206</v>
      </c>
      <c r="AA9" s="38">
        <f t="shared" si="4"/>
        <v>92</v>
      </c>
      <c r="AB9" s="38">
        <f t="shared" si="4"/>
        <v>114</v>
      </c>
      <c r="AC9" s="40">
        <f t="shared" si="4"/>
        <v>0</v>
      </c>
      <c r="AD9" s="16">
        <f t="shared" si="4"/>
        <v>0</v>
      </c>
      <c r="AE9" s="16">
        <f t="shared" si="4"/>
        <v>0</v>
      </c>
      <c r="AF9" s="16">
        <f t="shared" si="4"/>
        <v>0</v>
      </c>
      <c r="AG9" s="16">
        <f t="shared" si="4"/>
        <v>0</v>
      </c>
      <c r="AH9" s="16">
        <f t="shared" si="4"/>
        <v>0</v>
      </c>
      <c r="AI9" s="16">
        <f t="shared" si="4"/>
        <v>0</v>
      </c>
      <c r="AJ9" s="17">
        <f t="shared" si="4"/>
        <v>0</v>
      </c>
      <c r="AK9" s="13"/>
      <c r="AL9" s="13"/>
    </row>
    <row r="10" spans="1:38" s="11" customFormat="1" ht="20.25">
      <c r="A10" s="42" t="s">
        <v>53</v>
      </c>
      <c r="B10" s="44" t="s">
        <v>54</v>
      </c>
      <c r="C10" s="37">
        <v>4</v>
      </c>
      <c r="D10" s="37"/>
      <c r="E10" s="37"/>
      <c r="F10" s="37"/>
      <c r="G10" s="45"/>
      <c r="H10" s="38">
        <f t="shared" si="2"/>
        <v>117</v>
      </c>
      <c r="I10" s="38">
        <f t="shared" si="3"/>
        <v>39</v>
      </c>
      <c r="J10" s="38">
        <f aca="true" t="shared" si="5" ref="J10:J57">N10+R10+V10+Z10+AD10+AH10</f>
        <v>78</v>
      </c>
      <c r="K10" s="38">
        <f aca="true" t="shared" si="6" ref="K10:K57">O10+S10+W10+AA10+AE10+AI10</f>
        <v>0</v>
      </c>
      <c r="L10" s="39">
        <f t="shared" si="0"/>
        <v>78</v>
      </c>
      <c r="M10" s="46">
        <v>8</v>
      </c>
      <c r="N10" s="38">
        <f aca="true" t="shared" si="7" ref="N10:N17">O10+P10</f>
        <v>17</v>
      </c>
      <c r="O10" s="37"/>
      <c r="P10" s="37">
        <v>17</v>
      </c>
      <c r="Q10" s="37">
        <v>12</v>
      </c>
      <c r="R10" s="38">
        <f aca="true" t="shared" si="8" ref="R10:R17">S10+T10</f>
        <v>23</v>
      </c>
      <c r="S10" s="37"/>
      <c r="T10" s="47">
        <v>23</v>
      </c>
      <c r="U10" s="46">
        <v>8</v>
      </c>
      <c r="V10" s="38">
        <f aca="true" t="shared" si="9" ref="V10:V58">W10+X10</f>
        <v>17</v>
      </c>
      <c r="W10" s="37"/>
      <c r="X10" s="37">
        <v>17</v>
      </c>
      <c r="Y10" s="37">
        <v>11</v>
      </c>
      <c r="Z10" s="38">
        <f aca="true" t="shared" si="10" ref="Z10:Z58">AA10+AB10</f>
        <v>21</v>
      </c>
      <c r="AA10" s="37"/>
      <c r="AB10" s="47">
        <v>21</v>
      </c>
      <c r="AC10" s="46"/>
      <c r="AD10" s="38"/>
      <c r="AE10" s="37"/>
      <c r="AF10" s="37"/>
      <c r="AG10" s="37"/>
      <c r="AH10" s="38"/>
      <c r="AI10" s="37"/>
      <c r="AJ10" s="48"/>
      <c r="AK10" s="13"/>
      <c r="AL10" s="13"/>
    </row>
    <row r="11" spans="1:38" s="11" customFormat="1" ht="20.25">
      <c r="A11" s="42" t="s">
        <v>55</v>
      </c>
      <c r="B11" s="44" t="s">
        <v>56</v>
      </c>
      <c r="C11" s="45"/>
      <c r="D11" s="45"/>
      <c r="E11" s="45" t="s">
        <v>131</v>
      </c>
      <c r="F11" s="45"/>
      <c r="G11" s="16"/>
      <c r="H11" s="38">
        <f t="shared" si="2"/>
        <v>293</v>
      </c>
      <c r="I11" s="38">
        <f t="shared" si="3"/>
        <v>98</v>
      </c>
      <c r="J11" s="38">
        <f t="shared" si="5"/>
        <v>195</v>
      </c>
      <c r="K11" s="38">
        <f t="shared" si="6"/>
        <v>100</v>
      </c>
      <c r="L11" s="39">
        <f t="shared" si="0"/>
        <v>95</v>
      </c>
      <c r="M11" s="49">
        <v>26</v>
      </c>
      <c r="N11" s="38">
        <f t="shared" si="7"/>
        <v>51</v>
      </c>
      <c r="O11" s="45">
        <v>23</v>
      </c>
      <c r="P11" s="45">
        <v>28</v>
      </c>
      <c r="Q11" s="45">
        <v>22</v>
      </c>
      <c r="R11" s="38">
        <f>S11+T11</f>
        <v>45</v>
      </c>
      <c r="S11" s="45">
        <v>24</v>
      </c>
      <c r="T11" s="50">
        <v>21</v>
      </c>
      <c r="U11" s="49">
        <v>26</v>
      </c>
      <c r="V11" s="38">
        <f t="shared" si="9"/>
        <v>51</v>
      </c>
      <c r="W11" s="45">
        <v>35</v>
      </c>
      <c r="X11" s="45">
        <v>16</v>
      </c>
      <c r="Y11" s="45">
        <v>24</v>
      </c>
      <c r="Z11" s="38">
        <f t="shared" si="10"/>
        <v>48</v>
      </c>
      <c r="AA11" s="45">
        <v>18</v>
      </c>
      <c r="AB11" s="50">
        <v>30</v>
      </c>
      <c r="AC11" s="49"/>
      <c r="AD11" s="38"/>
      <c r="AE11" s="45"/>
      <c r="AF11" s="45"/>
      <c r="AG11" s="45"/>
      <c r="AH11" s="38"/>
      <c r="AI11" s="45"/>
      <c r="AJ11" s="51"/>
      <c r="AK11" s="13"/>
      <c r="AL11" s="13"/>
    </row>
    <row r="12" spans="1:38" s="11" customFormat="1" ht="20.25">
      <c r="A12" s="42" t="s">
        <v>57</v>
      </c>
      <c r="B12" s="44" t="s">
        <v>18</v>
      </c>
      <c r="C12" s="45"/>
      <c r="D12" s="45"/>
      <c r="E12" s="45" t="s">
        <v>133</v>
      </c>
      <c r="F12" s="45"/>
      <c r="G12" s="16"/>
      <c r="H12" s="38">
        <f t="shared" si="2"/>
        <v>232</v>
      </c>
      <c r="I12" s="38">
        <f t="shared" si="3"/>
        <v>76</v>
      </c>
      <c r="J12" s="38">
        <f t="shared" si="5"/>
        <v>156</v>
      </c>
      <c r="K12" s="38">
        <f t="shared" si="6"/>
        <v>0</v>
      </c>
      <c r="L12" s="39">
        <f t="shared" si="0"/>
        <v>156</v>
      </c>
      <c r="M12" s="49">
        <v>23</v>
      </c>
      <c r="N12" s="38">
        <f t="shared" si="7"/>
        <v>47</v>
      </c>
      <c r="O12" s="45"/>
      <c r="P12" s="45">
        <v>47</v>
      </c>
      <c r="Q12" s="45">
        <v>53</v>
      </c>
      <c r="R12" s="38">
        <f t="shared" si="8"/>
        <v>109</v>
      </c>
      <c r="S12" s="45"/>
      <c r="T12" s="50">
        <v>109</v>
      </c>
      <c r="U12" s="49"/>
      <c r="V12" s="38">
        <f t="shared" si="9"/>
        <v>0</v>
      </c>
      <c r="W12" s="45"/>
      <c r="X12" s="45"/>
      <c r="Y12" s="45"/>
      <c r="Z12" s="38">
        <f t="shared" si="10"/>
        <v>0</v>
      </c>
      <c r="AA12" s="45"/>
      <c r="AB12" s="50"/>
      <c r="AC12" s="49"/>
      <c r="AD12" s="38"/>
      <c r="AE12" s="45"/>
      <c r="AF12" s="45"/>
      <c r="AG12" s="45"/>
      <c r="AH12" s="38"/>
      <c r="AI12" s="45"/>
      <c r="AJ12" s="51"/>
      <c r="AK12" s="13"/>
      <c r="AL12" s="13"/>
    </row>
    <row r="13" spans="1:38" s="11" customFormat="1" ht="20.25">
      <c r="A13" s="42" t="s">
        <v>58</v>
      </c>
      <c r="B13" s="44" t="s">
        <v>21</v>
      </c>
      <c r="C13" s="45"/>
      <c r="D13" s="45"/>
      <c r="E13" s="45" t="s">
        <v>133</v>
      </c>
      <c r="F13" s="45"/>
      <c r="G13" s="16"/>
      <c r="H13" s="38">
        <f t="shared" si="2"/>
        <v>175</v>
      </c>
      <c r="I13" s="38">
        <f t="shared" si="3"/>
        <v>58</v>
      </c>
      <c r="J13" s="38">
        <f t="shared" si="5"/>
        <v>117</v>
      </c>
      <c r="K13" s="38">
        <f t="shared" si="6"/>
        <v>117</v>
      </c>
      <c r="L13" s="39">
        <f t="shared" si="0"/>
        <v>0</v>
      </c>
      <c r="M13" s="49">
        <v>23</v>
      </c>
      <c r="N13" s="38">
        <f t="shared" si="7"/>
        <v>47</v>
      </c>
      <c r="O13" s="45">
        <v>47</v>
      </c>
      <c r="P13" s="45"/>
      <c r="Q13" s="45">
        <v>35</v>
      </c>
      <c r="R13" s="38">
        <f>S13+T13</f>
        <v>70</v>
      </c>
      <c r="S13" s="45">
        <v>70</v>
      </c>
      <c r="T13" s="50"/>
      <c r="U13" s="49"/>
      <c r="V13" s="38">
        <f t="shared" si="9"/>
        <v>0</v>
      </c>
      <c r="W13" s="45"/>
      <c r="X13" s="45"/>
      <c r="Y13" s="45"/>
      <c r="Z13" s="38">
        <f t="shared" si="10"/>
        <v>0</v>
      </c>
      <c r="AA13" s="45"/>
      <c r="AB13" s="50"/>
      <c r="AC13" s="49"/>
      <c r="AD13" s="38"/>
      <c r="AE13" s="45"/>
      <c r="AF13" s="45"/>
      <c r="AG13" s="45"/>
      <c r="AH13" s="38"/>
      <c r="AI13" s="45"/>
      <c r="AJ13" s="51"/>
      <c r="AK13" s="13"/>
      <c r="AL13" s="13"/>
    </row>
    <row r="14" spans="1:38" s="11" customFormat="1" ht="32.25" customHeight="1">
      <c r="A14" s="42" t="s">
        <v>59</v>
      </c>
      <c r="B14" s="44" t="s">
        <v>127</v>
      </c>
      <c r="C14" s="45"/>
      <c r="D14" s="45"/>
      <c r="E14" s="45" t="s">
        <v>131</v>
      </c>
      <c r="F14" s="45"/>
      <c r="G14" s="16"/>
      <c r="H14" s="38">
        <f t="shared" si="2"/>
        <v>224</v>
      </c>
      <c r="I14" s="38">
        <f t="shared" si="3"/>
        <v>68</v>
      </c>
      <c r="J14" s="38">
        <f t="shared" si="5"/>
        <v>156</v>
      </c>
      <c r="K14" s="38">
        <f t="shared" si="6"/>
        <v>150</v>
      </c>
      <c r="L14" s="39">
        <f t="shared" si="0"/>
        <v>6</v>
      </c>
      <c r="M14" s="49"/>
      <c r="N14" s="38">
        <f t="shared" si="7"/>
        <v>0</v>
      </c>
      <c r="O14" s="45"/>
      <c r="P14" s="45"/>
      <c r="Q14" s="45">
        <v>44</v>
      </c>
      <c r="R14" s="38">
        <f t="shared" si="8"/>
        <v>88</v>
      </c>
      <c r="S14" s="45">
        <v>86</v>
      </c>
      <c r="T14" s="50">
        <v>2</v>
      </c>
      <c r="U14" s="49">
        <v>13</v>
      </c>
      <c r="V14" s="38">
        <f t="shared" si="9"/>
        <v>34</v>
      </c>
      <c r="W14" s="45">
        <v>32</v>
      </c>
      <c r="X14" s="45">
        <v>2</v>
      </c>
      <c r="Y14" s="45">
        <v>11</v>
      </c>
      <c r="Z14" s="38">
        <f t="shared" si="10"/>
        <v>34</v>
      </c>
      <c r="AA14" s="45">
        <v>32</v>
      </c>
      <c r="AB14" s="50">
        <v>2</v>
      </c>
      <c r="AC14" s="49"/>
      <c r="AD14" s="38"/>
      <c r="AE14" s="45"/>
      <c r="AF14" s="45"/>
      <c r="AG14" s="45"/>
      <c r="AH14" s="38"/>
      <c r="AI14" s="45"/>
      <c r="AJ14" s="51"/>
      <c r="AK14" s="13"/>
      <c r="AL14" s="13"/>
    </row>
    <row r="15" spans="1:38" s="11" customFormat="1" ht="20.25">
      <c r="A15" s="42" t="s">
        <v>60</v>
      </c>
      <c r="B15" s="44" t="s">
        <v>61</v>
      </c>
      <c r="C15" s="37"/>
      <c r="D15" s="37"/>
      <c r="E15" s="37">
        <v>2</v>
      </c>
      <c r="F15" s="37"/>
      <c r="G15" s="45"/>
      <c r="H15" s="38">
        <f t="shared" si="2"/>
        <v>117</v>
      </c>
      <c r="I15" s="38">
        <f t="shared" si="3"/>
        <v>39</v>
      </c>
      <c r="J15" s="38">
        <f t="shared" si="5"/>
        <v>78</v>
      </c>
      <c r="K15" s="38">
        <f t="shared" si="6"/>
        <v>48</v>
      </c>
      <c r="L15" s="39">
        <f t="shared" si="0"/>
        <v>30</v>
      </c>
      <c r="M15" s="46">
        <v>17</v>
      </c>
      <c r="N15" s="38">
        <f t="shared" si="7"/>
        <v>34</v>
      </c>
      <c r="O15" s="37">
        <v>19</v>
      </c>
      <c r="P15" s="37">
        <v>15</v>
      </c>
      <c r="Q15" s="37">
        <v>22</v>
      </c>
      <c r="R15" s="38">
        <f>S15+T15</f>
        <v>44</v>
      </c>
      <c r="S15" s="37">
        <v>29</v>
      </c>
      <c r="T15" s="47">
        <v>15</v>
      </c>
      <c r="U15" s="46"/>
      <c r="V15" s="38">
        <f t="shared" si="9"/>
        <v>0</v>
      </c>
      <c r="W15" s="37"/>
      <c r="X15" s="37"/>
      <c r="Y15" s="37"/>
      <c r="Z15" s="38">
        <f>AA15+AB15</f>
        <v>0</v>
      </c>
      <c r="AA15" s="37"/>
      <c r="AB15" s="47"/>
      <c r="AC15" s="46"/>
      <c r="AD15" s="38"/>
      <c r="AE15" s="37"/>
      <c r="AF15" s="37"/>
      <c r="AG15" s="37"/>
      <c r="AH15" s="38"/>
      <c r="AI15" s="37"/>
      <c r="AJ15" s="48"/>
      <c r="AK15" s="13"/>
      <c r="AL15" s="13"/>
    </row>
    <row r="16" spans="1:38" s="11" customFormat="1" ht="20.25">
      <c r="A16" s="42" t="s">
        <v>62</v>
      </c>
      <c r="B16" s="44" t="s">
        <v>63</v>
      </c>
      <c r="C16" s="45"/>
      <c r="D16" s="45"/>
      <c r="E16" s="45">
        <v>4</v>
      </c>
      <c r="F16" s="45"/>
      <c r="G16" s="52"/>
      <c r="H16" s="38">
        <f t="shared" si="2"/>
        <v>117</v>
      </c>
      <c r="I16" s="38">
        <f t="shared" si="3"/>
        <v>39</v>
      </c>
      <c r="J16" s="38">
        <f t="shared" si="5"/>
        <v>78</v>
      </c>
      <c r="K16" s="38">
        <f t="shared" si="6"/>
        <v>70</v>
      </c>
      <c r="L16" s="39">
        <f t="shared" si="0"/>
        <v>8</v>
      </c>
      <c r="M16" s="49"/>
      <c r="N16" s="38">
        <f t="shared" si="7"/>
        <v>0</v>
      </c>
      <c r="O16" s="45"/>
      <c r="P16" s="45"/>
      <c r="Q16" s="16"/>
      <c r="R16" s="38">
        <f t="shared" si="8"/>
        <v>0</v>
      </c>
      <c r="S16" s="16"/>
      <c r="T16" s="41"/>
      <c r="U16" s="40">
        <v>17</v>
      </c>
      <c r="V16" s="38">
        <f t="shared" si="9"/>
        <v>34</v>
      </c>
      <c r="W16" s="16">
        <v>28</v>
      </c>
      <c r="X16" s="16">
        <v>6</v>
      </c>
      <c r="Y16" s="16">
        <v>22</v>
      </c>
      <c r="Z16" s="38">
        <f t="shared" si="10"/>
        <v>44</v>
      </c>
      <c r="AA16" s="16">
        <v>42</v>
      </c>
      <c r="AB16" s="41">
        <v>2</v>
      </c>
      <c r="AC16" s="40"/>
      <c r="AD16" s="38"/>
      <c r="AE16" s="16"/>
      <c r="AF16" s="16"/>
      <c r="AG16" s="16"/>
      <c r="AH16" s="38"/>
      <c r="AI16" s="16"/>
      <c r="AJ16" s="17"/>
      <c r="AK16" s="13"/>
      <c r="AL16" s="13"/>
    </row>
    <row r="17" spans="1:38" s="11" customFormat="1" ht="20.25">
      <c r="A17" s="42" t="s">
        <v>64</v>
      </c>
      <c r="B17" s="44" t="s">
        <v>23</v>
      </c>
      <c r="C17" s="45"/>
      <c r="D17" s="45"/>
      <c r="E17" s="45" t="s">
        <v>134</v>
      </c>
      <c r="F17" s="45">
        <v>4</v>
      </c>
      <c r="G17" s="52"/>
      <c r="H17" s="38">
        <f t="shared" si="2"/>
        <v>256</v>
      </c>
      <c r="I17" s="38">
        <f t="shared" si="3"/>
        <v>85</v>
      </c>
      <c r="J17" s="38">
        <f t="shared" si="5"/>
        <v>171</v>
      </c>
      <c r="K17" s="38">
        <v>4</v>
      </c>
      <c r="L17" s="39">
        <f t="shared" si="0"/>
        <v>167</v>
      </c>
      <c r="M17" s="49">
        <v>16</v>
      </c>
      <c r="N17" s="38">
        <f t="shared" si="7"/>
        <v>32</v>
      </c>
      <c r="O17" s="45">
        <v>2</v>
      </c>
      <c r="P17" s="45">
        <v>30</v>
      </c>
      <c r="Q17" s="16">
        <v>23</v>
      </c>
      <c r="R17" s="38">
        <f t="shared" si="8"/>
        <v>46</v>
      </c>
      <c r="S17" s="16"/>
      <c r="T17" s="41">
        <v>46</v>
      </c>
      <c r="U17" s="40">
        <v>17</v>
      </c>
      <c r="V17" s="38">
        <f t="shared" si="9"/>
        <v>34</v>
      </c>
      <c r="W17" s="16">
        <v>2</v>
      </c>
      <c r="X17" s="16">
        <v>32</v>
      </c>
      <c r="Y17" s="16">
        <v>29</v>
      </c>
      <c r="Z17" s="38">
        <f t="shared" si="10"/>
        <v>59</v>
      </c>
      <c r="AA17" s="16"/>
      <c r="AB17" s="41">
        <v>59</v>
      </c>
      <c r="AC17" s="40"/>
      <c r="AD17" s="38"/>
      <c r="AE17" s="16"/>
      <c r="AF17" s="16"/>
      <c r="AG17" s="16"/>
      <c r="AH17" s="38"/>
      <c r="AI17" s="16"/>
      <c r="AJ17" s="17"/>
      <c r="AK17" s="13"/>
      <c r="AL17" s="13"/>
    </row>
    <row r="18" spans="1:38" s="11" customFormat="1" ht="20.25">
      <c r="A18" s="42" t="s">
        <v>65</v>
      </c>
      <c r="B18" s="44" t="s">
        <v>66</v>
      </c>
      <c r="C18" s="16"/>
      <c r="D18" s="16"/>
      <c r="E18" s="16">
        <v>2</v>
      </c>
      <c r="F18" s="16"/>
      <c r="G18" s="52"/>
      <c r="H18" s="38">
        <f t="shared" si="2"/>
        <v>105</v>
      </c>
      <c r="I18" s="38">
        <f t="shared" si="3"/>
        <v>35</v>
      </c>
      <c r="J18" s="38">
        <f t="shared" si="5"/>
        <v>70</v>
      </c>
      <c r="K18" s="38">
        <f t="shared" si="6"/>
        <v>66</v>
      </c>
      <c r="L18" s="39">
        <f t="shared" si="0"/>
        <v>4</v>
      </c>
      <c r="M18" s="46">
        <v>17</v>
      </c>
      <c r="N18" s="38">
        <f aca="true" t="shared" si="11" ref="N18:N58">O18+P18</f>
        <v>34</v>
      </c>
      <c r="O18" s="37">
        <v>32</v>
      </c>
      <c r="P18" s="37">
        <v>2</v>
      </c>
      <c r="Q18" s="16">
        <v>18</v>
      </c>
      <c r="R18" s="38">
        <f>S18+T18</f>
        <v>36</v>
      </c>
      <c r="S18" s="16">
        <v>34</v>
      </c>
      <c r="T18" s="41">
        <v>2</v>
      </c>
      <c r="U18" s="40"/>
      <c r="V18" s="38">
        <f>W18+X18</f>
        <v>0</v>
      </c>
      <c r="W18" s="16"/>
      <c r="X18" s="16"/>
      <c r="Y18" s="16"/>
      <c r="Z18" s="38">
        <f>AA18+AB18</f>
        <v>0</v>
      </c>
      <c r="AA18" s="16"/>
      <c r="AB18" s="41"/>
      <c r="AC18" s="40"/>
      <c r="AD18" s="38"/>
      <c r="AE18" s="16"/>
      <c r="AF18" s="16"/>
      <c r="AG18" s="16"/>
      <c r="AH18" s="38"/>
      <c r="AI18" s="16"/>
      <c r="AJ18" s="17"/>
      <c r="AK18" s="13"/>
      <c r="AL18" s="13"/>
    </row>
    <row r="19" spans="1:38" s="11" customFormat="1" ht="31.5">
      <c r="A19" s="42" t="s">
        <v>67</v>
      </c>
      <c r="B19" s="53" t="s">
        <v>68</v>
      </c>
      <c r="C19" s="37"/>
      <c r="D19" s="37"/>
      <c r="E19" s="37"/>
      <c r="F19" s="37"/>
      <c r="G19" s="52"/>
      <c r="H19" s="38">
        <f t="shared" si="2"/>
        <v>836</v>
      </c>
      <c r="I19" s="38">
        <f t="shared" si="3"/>
        <v>279</v>
      </c>
      <c r="J19" s="38">
        <f t="shared" si="5"/>
        <v>557</v>
      </c>
      <c r="K19" s="38">
        <f t="shared" si="6"/>
        <v>178</v>
      </c>
      <c r="L19" s="39">
        <f t="shared" si="0"/>
        <v>379</v>
      </c>
      <c r="M19" s="46">
        <f aca="true" t="shared" si="12" ref="M19:AJ19">M20+M21+M22</f>
        <v>86</v>
      </c>
      <c r="N19" s="46">
        <f t="shared" si="12"/>
        <v>168</v>
      </c>
      <c r="O19" s="46">
        <f t="shared" si="12"/>
        <v>49</v>
      </c>
      <c r="P19" s="46">
        <f t="shared" si="12"/>
        <v>119</v>
      </c>
      <c r="Q19" s="46">
        <f t="shared" si="12"/>
        <v>100</v>
      </c>
      <c r="R19" s="46">
        <f t="shared" si="12"/>
        <v>202</v>
      </c>
      <c r="S19" s="46">
        <f t="shared" si="12"/>
        <v>66</v>
      </c>
      <c r="T19" s="46">
        <f t="shared" si="12"/>
        <v>136</v>
      </c>
      <c r="U19" s="46">
        <f t="shared" si="12"/>
        <v>51</v>
      </c>
      <c r="V19" s="46">
        <f t="shared" si="12"/>
        <v>102</v>
      </c>
      <c r="W19" s="46">
        <f t="shared" si="12"/>
        <v>26</v>
      </c>
      <c r="X19" s="46">
        <f t="shared" si="12"/>
        <v>76</v>
      </c>
      <c r="Y19" s="46">
        <f t="shared" si="12"/>
        <v>42</v>
      </c>
      <c r="Z19" s="46">
        <f t="shared" si="12"/>
        <v>85</v>
      </c>
      <c r="AA19" s="46">
        <f t="shared" si="12"/>
        <v>37</v>
      </c>
      <c r="AB19" s="46">
        <f t="shared" si="12"/>
        <v>48</v>
      </c>
      <c r="AC19" s="46">
        <f t="shared" si="12"/>
        <v>0</v>
      </c>
      <c r="AD19" s="37">
        <f t="shared" si="12"/>
        <v>0</v>
      </c>
      <c r="AE19" s="37">
        <f t="shared" si="12"/>
        <v>0</v>
      </c>
      <c r="AF19" s="37">
        <f t="shared" si="12"/>
        <v>0</v>
      </c>
      <c r="AG19" s="37">
        <f t="shared" si="12"/>
        <v>0</v>
      </c>
      <c r="AH19" s="37">
        <f t="shared" si="12"/>
        <v>0</v>
      </c>
      <c r="AI19" s="37">
        <f t="shared" si="12"/>
        <v>0</v>
      </c>
      <c r="AJ19" s="48">
        <f t="shared" si="12"/>
        <v>0</v>
      </c>
      <c r="AK19" s="13"/>
      <c r="AL19" s="13"/>
    </row>
    <row r="20" spans="1:38" s="11" customFormat="1" ht="20.25">
      <c r="A20" s="54" t="s">
        <v>69</v>
      </c>
      <c r="B20" s="44" t="s">
        <v>20</v>
      </c>
      <c r="C20" s="45" t="s">
        <v>131</v>
      </c>
      <c r="D20" s="45"/>
      <c r="E20" s="45"/>
      <c r="F20" s="45"/>
      <c r="G20" s="16"/>
      <c r="H20" s="38">
        <f t="shared" si="2"/>
        <v>443</v>
      </c>
      <c r="I20" s="38">
        <f t="shared" si="3"/>
        <v>148</v>
      </c>
      <c r="J20" s="38">
        <f t="shared" si="5"/>
        <v>295</v>
      </c>
      <c r="K20" s="38">
        <f t="shared" si="6"/>
        <v>10</v>
      </c>
      <c r="L20" s="39">
        <f t="shared" si="0"/>
        <v>285</v>
      </c>
      <c r="M20" s="49">
        <v>44</v>
      </c>
      <c r="N20" s="38">
        <f t="shared" si="11"/>
        <v>86</v>
      </c>
      <c r="O20" s="45">
        <v>3</v>
      </c>
      <c r="P20" s="45">
        <v>83</v>
      </c>
      <c r="Q20" s="45">
        <v>48</v>
      </c>
      <c r="R20" s="38">
        <f>S20+T20</f>
        <v>97</v>
      </c>
      <c r="S20" s="45">
        <v>2</v>
      </c>
      <c r="T20" s="50">
        <v>95</v>
      </c>
      <c r="U20" s="49">
        <v>34</v>
      </c>
      <c r="V20" s="38">
        <f t="shared" si="9"/>
        <v>68</v>
      </c>
      <c r="W20" s="45">
        <v>3</v>
      </c>
      <c r="X20" s="45">
        <v>65</v>
      </c>
      <c r="Y20" s="45">
        <v>22</v>
      </c>
      <c r="Z20" s="38">
        <f t="shared" si="10"/>
        <v>44</v>
      </c>
      <c r="AA20" s="45">
        <v>2</v>
      </c>
      <c r="AB20" s="50">
        <v>42</v>
      </c>
      <c r="AC20" s="55"/>
      <c r="AD20" s="38"/>
      <c r="AE20" s="52"/>
      <c r="AF20" s="52"/>
      <c r="AG20" s="45"/>
      <c r="AH20" s="38"/>
      <c r="AI20" s="45"/>
      <c r="AJ20" s="51"/>
      <c r="AK20" s="13"/>
      <c r="AL20" s="13"/>
    </row>
    <row r="21" spans="1:38" s="11" customFormat="1" ht="20.25">
      <c r="A21" s="54" t="s">
        <v>70</v>
      </c>
      <c r="B21" s="44" t="s">
        <v>71</v>
      </c>
      <c r="C21" s="45"/>
      <c r="D21" s="45"/>
      <c r="E21" s="45" t="s">
        <v>133</v>
      </c>
      <c r="F21" s="45"/>
      <c r="G21" s="16"/>
      <c r="H21" s="38">
        <f t="shared" si="2"/>
        <v>135</v>
      </c>
      <c r="I21" s="38">
        <f t="shared" si="3"/>
        <v>45</v>
      </c>
      <c r="J21" s="38">
        <f t="shared" si="5"/>
        <v>90</v>
      </c>
      <c r="K21" s="38">
        <f t="shared" si="6"/>
        <v>36</v>
      </c>
      <c r="L21" s="39">
        <f t="shared" si="0"/>
        <v>54</v>
      </c>
      <c r="M21" s="49">
        <v>17</v>
      </c>
      <c r="N21" s="38">
        <f t="shared" si="11"/>
        <v>34</v>
      </c>
      <c r="O21" s="45">
        <v>13</v>
      </c>
      <c r="P21" s="45">
        <v>21</v>
      </c>
      <c r="Q21" s="45">
        <v>28</v>
      </c>
      <c r="R21" s="38">
        <f>S21+T21</f>
        <v>56</v>
      </c>
      <c r="S21" s="45">
        <v>23</v>
      </c>
      <c r="T21" s="50">
        <v>33</v>
      </c>
      <c r="U21" s="49"/>
      <c r="V21" s="38">
        <f t="shared" si="9"/>
        <v>0</v>
      </c>
      <c r="W21" s="45"/>
      <c r="X21" s="45"/>
      <c r="Y21" s="45"/>
      <c r="Z21" s="38">
        <f>AA21+AB21</f>
        <v>0</v>
      </c>
      <c r="AA21" s="45"/>
      <c r="AB21" s="50"/>
      <c r="AC21" s="55"/>
      <c r="AD21" s="38"/>
      <c r="AE21" s="52"/>
      <c r="AF21" s="52"/>
      <c r="AG21" s="45"/>
      <c r="AH21" s="38"/>
      <c r="AI21" s="45"/>
      <c r="AJ21" s="51"/>
      <c r="AK21" s="13"/>
      <c r="AL21" s="13"/>
    </row>
    <row r="22" spans="1:38" s="11" customFormat="1" ht="20.25">
      <c r="A22" s="54" t="s">
        <v>72</v>
      </c>
      <c r="B22" s="44" t="s">
        <v>73</v>
      </c>
      <c r="C22" s="45" t="s">
        <v>131</v>
      </c>
      <c r="D22" s="45"/>
      <c r="E22" s="45"/>
      <c r="F22" s="45"/>
      <c r="G22" s="16"/>
      <c r="H22" s="38">
        <f t="shared" si="2"/>
        <v>258</v>
      </c>
      <c r="I22" s="38">
        <f t="shared" si="3"/>
        <v>86</v>
      </c>
      <c r="J22" s="38">
        <f t="shared" si="5"/>
        <v>172</v>
      </c>
      <c r="K22" s="38">
        <f t="shared" si="6"/>
        <v>132</v>
      </c>
      <c r="L22" s="39">
        <f t="shared" si="0"/>
        <v>40</v>
      </c>
      <c r="M22" s="49">
        <v>25</v>
      </c>
      <c r="N22" s="38">
        <f t="shared" si="11"/>
        <v>48</v>
      </c>
      <c r="O22" s="45">
        <v>33</v>
      </c>
      <c r="P22" s="45">
        <v>15</v>
      </c>
      <c r="Q22" s="45">
        <v>24</v>
      </c>
      <c r="R22" s="38">
        <f>S22+T22</f>
        <v>49</v>
      </c>
      <c r="S22" s="45">
        <v>41</v>
      </c>
      <c r="T22" s="50">
        <v>8</v>
      </c>
      <c r="U22" s="49">
        <v>17</v>
      </c>
      <c r="V22" s="38">
        <f t="shared" si="9"/>
        <v>34</v>
      </c>
      <c r="W22" s="45">
        <v>23</v>
      </c>
      <c r="X22" s="45">
        <v>11</v>
      </c>
      <c r="Y22" s="45">
        <v>20</v>
      </c>
      <c r="Z22" s="38">
        <f t="shared" si="10"/>
        <v>41</v>
      </c>
      <c r="AA22" s="45">
        <v>35</v>
      </c>
      <c r="AB22" s="50">
        <v>6</v>
      </c>
      <c r="AC22" s="55"/>
      <c r="AD22" s="38"/>
      <c r="AE22" s="52"/>
      <c r="AF22" s="52"/>
      <c r="AG22" s="45"/>
      <c r="AH22" s="38"/>
      <c r="AI22" s="45"/>
      <c r="AJ22" s="51"/>
      <c r="AK22" s="13"/>
      <c r="AL22" s="13"/>
    </row>
    <row r="23" spans="1:38" s="11" customFormat="1" ht="20.25">
      <c r="A23" s="56" t="s">
        <v>28</v>
      </c>
      <c r="B23" s="57" t="s">
        <v>74</v>
      </c>
      <c r="C23" s="45"/>
      <c r="D23" s="45"/>
      <c r="E23" s="45"/>
      <c r="F23" s="45"/>
      <c r="G23" s="16"/>
      <c r="H23" s="38">
        <f t="shared" si="2"/>
        <v>522</v>
      </c>
      <c r="I23" s="38">
        <f t="shared" si="3"/>
        <v>174</v>
      </c>
      <c r="J23" s="38">
        <f t="shared" si="5"/>
        <v>348</v>
      </c>
      <c r="K23" s="38">
        <f t="shared" si="6"/>
        <v>117</v>
      </c>
      <c r="L23" s="39">
        <f t="shared" si="0"/>
        <v>231</v>
      </c>
      <c r="M23" s="49">
        <f aca="true" t="shared" si="13" ref="M23:AJ23">M24+M25+M26+M27+M28+M29+M30</f>
        <v>84</v>
      </c>
      <c r="N23" s="49">
        <f t="shared" si="13"/>
        <v>168</v>
      </c>
      <c r="O23" s="49">
        <f t="shared" si="13"/>
        <v>50</v>
      </c>
      <c r="P23" s="49">
        <f t="shared" si="13"/>
        <v>118</v>
      </c>
      <c r="Q23" s="49">
        <f t="shared" si="13"/>
        <v>25</v>
      </c>
      <c r="R23" s="49">
        <f t="shared" si="13"/>
        <v>50</v>
      </c>
      <c r="S23" s="49">
        <f t="shared" si="13"/>
        <v>15</v>
      </c>
      <c r="T23" s="49">
        <f t="shared" si="13"/>
        <v>35</v>
      </c>
      <c r="U23" s="49">
        <f t="shared" si="13"/>
        <v>16</v>
      </c>
      <c r="V23" s="49">
        <f t="shared" si="13"/>
        <v>33</v>
      </c>
      <c r="W23" s="49">
        <f t="shared" si="13"/>
        <v>33</v>
      </c>
      <c r="X23" s="49">
        <f t="shared" si="13"/>
        <v>0</v>
      </c>
      <c r="Y23" s="49">
        <f t="shared" si="13"/>
        <v>34</v>
      </c>
      <c r="Z23" s="49">
        <f t="shared" si="13"/>
        <v>67</v>
      </c>
      <c r="AA23" s="49">
        <f t="shared" si="13"/>
        <v>10</v>
      </c>
      <c r="AB23" s="49">
        <f t="shared" si="13"/>
        <v>57</v>
      </c>
      <c r="AC23" s="49">
        <f t="shared" si="13"/>
        <v>15</v>
      </c>
      <c r="AD23" s="49">
        <f t="shared" si="13"/>
        <v>30</v>
      </c>
      <c r="AE23" s="49">
        <f t="shared" si="13"/>
        <v>9</v>
      </c>
      <c r="AF23" s="49">
        <f t="shared" si="13"/>
        <v>21</v>
      </c>
      <c r="AG23" s="45">
        <f t="shared" si="13"/>
        <v>0</v>
      </c>
      <c r="AH23" s="45">
        <f t="shared" si="13"/>
        <v>0</v>
      </c>
      <c r="AI23" s="45">
        <f t="shared" si="13"/>
        <v>0</v>
      </c>
      <c r="AJ23" s="51">
        <f t="shared" si="13"/>
        <v>0</v>
      </c>
      <c r="AK23" s="13"/>
      <c r="AL23" s="13"/>
    </row>
    <row r="24" spans="1:38" s="11" customFormat="1" ht="20.25">
      <c r="A24" s="58" t="s">
        <v>30</v>
      </c>
      <c r="B24" s="59" t="s">
        <v>75</v>
      </c>
      <c r="C24" s="45"/>
      <c r="D24" s="45"/>
      <c r="E24" s="45" t="s">
        <v>132</v>
      </c>
      <c r="F24" s="45"/>
      <c r="G24" s="16"/>
      <c r="H24" s="38">
        <f t="shared" si="2"/>
        <v>102</v>
      </c>
      <c r="I24" s="38">
        <f t="shared" si="3"/>
        <v>34</v>
      </c>
      <c r="J24" s="38">
        <f t="shared" si="5"/>
        <v>68</v>
      </c>
      <c r="K24" s="38">
        <f t="shared" si="6"/>
        <v>20</v>
      </c>
      <c r="L24" s="39">
        <f t="shared" si="0"/>
        <v>48</v>
      </c>
      <c r="M24" s="49">
        <v>34</v>
      </c>
      <c r="N24" s="38">
        <f t="shared" si="11"/>
        <v>68</v>
      </c>
      <c r="O24" s="45">
        <v>20</v>
      </c>
      <c r="P24" s="45">
        <v>48</v>
      </c>
      <c r="Q24" s="45"/>
      <c r="R24" s="38">
        <f>S24+T24</f>
        <v>0</v>
      </c>
      <c r="S24" s="45"/>
      <c r="T24" s="50"/>
      <c r="U24" s="49"/>
      <c r="V24" s="38">
        <f>W24+X24</f>
        <v>0</v>
      </c>
      <c r="W24" s="45"/>
      <c r="X24" s="45"/>
      <c r="Y24" s="45"/>
      <c r="Z24" s="38">
        <f>AA24+AB24</f>
        <v>0</v>
      </c>
      <c r="AA24" s="45"/>
      <c r="AB24" s="50"/>
      <c r="AC24" s="55"/>
      <c r="AD24" s="38"/>
      <c r="AE24" s="52"/>
      <c r="AF24" s="52"/>
      <c r="AG24" s="45"/>
      <c r="AH24" s="38"/>
      <c r="AI24" s="45"/>
      <c r="AJ24" s="51"/>
      <c r="AK24" s="13"/>
      <c r="AL24" s="13"/>
    </row>
    <row r="25" spans="1:38" s="11" customFormat="1" ht="20.25">
      <c r="A25" s="58" t="s">
        <v>31</v>
      </c>
      <c r="B25" s="59" t="s">
        <v>76</v>
      </c>
      <c r="C25" s="45"/>
      <c r="D25" s="45"/>
      <c r="E25" s="45"/>
      <c r="F25" s="45"/>
      <c r="G25" s="16"/>
      <c r="H25" s="38">
        <f t="shared" si="2"/>
        <v>48</v>
      </c>
      <c r="I25" s="38">
        <f t="shared" si="3"/>
        <v>16</v>
      </c>
      <c r="J25" s="38">
        <f t="shared" si="5"/>
        <v>32</v>
      </c>
      <c r="K25" s="38">
        <f t="shared" si="6"/>
        <v>10</v>
      </c>
      <c r="L25" s="39">
        <f t="shared" si="0"/>
        <v>22</v>
      </c>
      <c r="M25" s="49"/>
      <c r="N25" s="38">
        <f t="shared" si="11"/>
        <v>0</v>
      </c>
      <c r="O25" s="45"/>
      <c r="P25" s="45"/>
      <c r="Q25" s="45"/>
      <c r="R25" s="38">
        <f>S25+T25</f>
        <v>0</v>
      </c>
      <c r="S25" s="45"/>
      <c r="T25" s="50"/>
      <c r="U25" s="49"/>
      <c r="V25" s="38">
        <f t="shared" si="9"/>
        <v>0</v>
      </c>
      <c r="W25" s="45"/>
      <c r="X25" s="45"/>
      <c r="Y25" s="45">
        <v>16</v>
      </c>
      <c r="Z25" s="38">
        <f t="shared" si="10"/>
        <v>32</v>
      </c>
      <c r="AA25" s="45">
        <v>10</v>
      </c>
      <c r="AB25" s="50">
        <v>22</v>
      </c>
      <c r="AC25" s="55"/>
      <c r="AD25" s="38"/>
      <c r="AE25" s="52"/>
      <c r="AF25" s="52"/>
      <c r="AG25" s="45"/>
      <c r="AH25" s="38"/>
      <c r="AI25" s="45"/>
      <c r="AJ25" s="51"/>
      <c r="AK25" s="13"/>
      <c r="AL25" s="13"/>
    </row>
    <row r="26" spans="1:38" s="11" customFormat="1" ht="20.25">
      <c r="A26" s="58" t="s">
        <v>32</v>
      </c>
      <c r="B26" s="59" t="s">
        <v>77</v>
      </c>
      <c r="C26" s="45"/>
      <c r="D26" s="45"/>
      <c r="E26" s="45" t="s">
        <v>133</v>
      </c>
      <c r="F26" s="45"/>
      <c r="G26" s="16"/>
      <c r="H26" s="38">
        <f t="shared" si="2"/>
        <v>75</v>
      </c>
      <c r="I26" s="38">
        <f t="shared" si="3"/>
        <v>25</v>
      </c>
      <c r="J26" s="38">
        <f t="shared" si="5"/>
        <v>50</v>
      </c>
      <c r="K26" s="38">
        <f t="shared" si="6"/>
        <v>15</v>
      </c>
      <c r="L26" s="39">
        <f t="shared" si="0"/>
        <v>35</v>
      </c>
      <c r="M26" s="49"/>
      <c r="N26" s="38">
        <f t="shared" si="11"/>
        <v>0</v>
      </c>
      <c r="O26" s="45"/>
      <c r="P26" s="45"/>
      <c r="Q26" s="45">
        <v>25</v>
      </c>
      <c r="R26" s="38">
        <f>S26+T26</f>
        <v>50</v>
      </c>
      <c r="S26" s="45">
        <v>15</v>
      </c>
      <c r="T26" s="50">
        <v>35</v>
      </c>
      <c r="U26" s="49"/>
      <c r="V26" s="38">
        <f t="shared" si="9"/>
        <v>0</v>
      </c>
      <c r="W26" s="45"/>
      <c r="X26" s="45"/>
      <c r="Y26" s="45"/>
      <c r="Z26" s="38">
        <f t="shared" si="10"/>
        <v>0</v>
      </c>
      <c r="AA26" s="45"/>
      <c r="AB26" s="50"/>
      <c r="AC26" s="49"/>
      <c r="AD26" s="38"/>
      <c r="AE26" s="45"/>
      <c r="AF26" s="45"/>
      <c r="AG26" s="45"/>
      <c r="AH26" s="38"/>
      <c r="AI26" s="45"/>
      <c r="AJ26" s="51"/>
      <c r="AK26" s="14"/>
      <c r="AL26" s="13"/>
    </row>
    <row r="27" spans="1:38" s="11" customFormat="1" ht="20.25">
      <c r="A27" s="58" t="s">
        <v>33</v>
      </c>
      <c r="B27" s="59" t="s">
        <v>78</v>
      </c>
      <c r="C27" s="45" t="s">
        <v>132</v>
      </c>
      <c r="D27" s="45"/>
      <c r="E27" s="45"/>
      <c r="F27" s="45"/>
      <c r="G27" s="16"/>
      <c r="H27" s="38">
        <f t="shared" si="2"/>
        <v>75</v>
      </c>
      <c r="I27" s="38">
        <f t="shared" si="3"/>
        <v>25</v>
      </c>
      <c r="J27" s="38">
        <f t="shared" si="5"/>
        <v>50</v>
      </c>
      <c r="K27" s="38">
        <f t="shared" si="6"/>
        <v>15</v>
      </c>
      <c r="L27" s="39">
        <f t="shared" si="0"/>
        <v>35</v>
      </c>
      <c r="M27" s="49">
        <v>25</v>
      </c>
      <c r="N27" s="38">
        <f t="shared" si="11"/>
        <v>50</v>
      </c>
      <c r="O27" s="45">
        <v>15</v>
      </c>
      <c r="P27" s="45">
        <v>35</v>
      </c>
      <c r="Q27" s="45"/>
      <c r="R27" s="38">
        <f>S27+T27</f>
        <v>0</v>
      </c>
      <c r="S27" s="45"/>
      <c r="T27" s="50"/>
      <c r="U27" s="49"/>
      <c r="V27" s="38">
        <f t="shared" si="9"/>
        <v>0</v>
      </c>
      <c r="W27" s="45"/>
      <c r="X27" s="45"/>
      <c r="Y27" s="45"/>
      <c r="Z27" s="38">
        <f t="shared" si="10"/>
        <v>0</v>
      </c>
      <c r="AA27" s="45"/>
      <c r="AB27" s="50"/>
      <c r="AC27" s="49"/>
      <c r="AD27" s="38"/>
      <c r="AE27" s="45"/>
      <c r="AF27" s="45"/>
      <c r="AG27" s="45"/>
      <c r="AH27" s="38"/>
      <c r="AI27" s="45"/>
      <c r="AJ27" s="51"/>
      <c r="AK27" s="13"/>
      <c r="AL27" s="13"/>
    </row>
    <row r="28" spans="1:38" s="11" customFormat="1" ht="20.25">
      <c r="A28" s="58" t="s">
        <v>34</v>
      </c>
      <c r="B28" s="59" t="s">
        <v>79</v>
      </c>
      <c r="C28" s="45"/>
      <c r="D28" s="45"/>
      <c r="E28" s="45" t="s">
        <v>132</v>
      </c>
      <c r="F28" s="45"/>
      <c r="G28" s="16"/>
      <c r="H28" s="38">
        <f t="shared" si="2"/>
        <v>75</v>
      </c>
      <c r="I28" s="38">
        <f t="shared" si="3"/>
        <v>25</v>
      </c>
      <c r="J28" s="38">
        <f t="shared" si="5"/>
        <v>50</v>
      </c>
      <c r="K28" s="38">
        <f t="shared" si="6"/>
        <v>15</v>
      </c>
      <c r="L28" s="39">
        <f t="shared" si="0"/>
        <v>35</v>
      </c>
      <c r="M28" s="49">
        <v>25</v>
      </c>
      <c r="N28" s="38">
        <f t="shared" si="11"/>
        <v>50</v>
      </c>
      <c r="O28" s="45">
        <v>15</v>
      </c>
      <c r="P28" s="45">
        <v>35</v>
      </c>
      <c r="Q28" s="45"/>
      <c r="R28" s="38">
        <f aca="true" t="shared" si="14" ref="R28:R33">S28+T28</f>
        <v>0</v>
      </c>
      <c r="S28" s="45"/>
      <c r="T28" s="50"/>
      <c r="U28" s="49"/>
      <c r="V28" s="38">
        <f t="shared" si="9"/>
        <v>0</v>
      </c>
      <c r="W28" s="45"/>
      <c r="X28" s="45"/>
      <c r="Y28" s="45"/>
      <c r="Z28" s="38">
        <f t="shared" si="10"/>
        <v>0</v>
      </c>
      <c r="AA28" s="45"/>
      <c r="AB28" s="50"/>
      <c r="AC28" s="49"/>
      <c r="AD28" s="38"/>
      <c r="AE28" s="45"/>
      <c r="AF28" s="45"/>
      <c r="AG28" s="45"/>
      <c r="AH28" s="38"/>
      <c r="AI28" s="45"/>
      <c r="AJ28" s="51"/>
      <c r="AK28" s="13"/>
      <c r="AL28" s="13"/>
    </row>
    <row r="29" spans="1:38" s="11" customFormat="1" ht="20.25">
      <c r="A29" s="58" t="s">
        <v>35</v>
      </c>
      <c r="B29" s="59" t="s">
        <v>48</v>
      </c>
      <c r="C29" s="45"/>
      <c r="D29" s="45"/>
      <c r="E29" s="45"/>
      <c r="F29" s="45"/>
      <c r="G29" s="16"/>
      <c r="H29" s="38">
        <f t="shared" si="2"/>
        <v>45</v>
      </c>
      <c r="I29" s="38">
        <f t="shared" si="3"/>
        <v>15</v>
      </c>
      <c r="J29" s="38">
        <f t="shared" si="5"/>
        <v>30</v>
      </c>
      <c r="K29" s="38">
        <f t="shared" si="6"/>
        <v>9</v>
      </c>
      <c r="L29" s="39">
        <f t="shared" si="0"/>
        <v>21</v>
      </c>
      <c r="M29" s="49"/>
      <c r="N29" s="38">
        <f t="shared" si="11"/>
        <v>0</v>
      </c>
      <c r="O29" s="45"/>
      <c r="P29" s="45"/>
      <c r="Q29" s="45"/>
      <c r="R29" s="38">
        <f t="shared" si="14"/>
        <v>0</v>
      </c>
      <c r="S29" s="45"/>
      <c r="T29" s="50"/>
      <c r="U29" s="49"/>
      <c r="V29" s="38">
        <f t="shared" si="9"/>
        <v>0</v>
      </c>
      <c r="W29" s="45"/>
      <c r="X29" s="45"/>
      <c r="Y29" s="45"/>
      <c r="Z29" s="38">
        <f t="shared" si="10"/>
        <v>0</v>
      </c>
      <c r="AA29" s="45"/>
      <c r="AB29" s="50"/>
      <c r="AC29" s="49">
        <v>15</v>
      </c>
      <c r="AD29" s="38">
        <v>30</v>
      </c>
      <c r="AE29" s="45">
        <v>9</v>
      </c>
      <c r="AF29" s="45">
        <v>21</v>
      </c>
      <c r="AG29" s="45"/>
      <c r="AH29" s="38"/>
      <c r="AI29" s="45"/>
      <c r="AJ29" s="51"/>
      <c r="AK29" s="13"/>
      <c r="AL29" s="13"/>
    </row>
    <row r="30" spans="1:38" s="11" customFormat="1" ht="20.25">
      <c r="A30" s="58" t="s">
        <v>36</v>
      </c>
      <c r="B30" s="59" t="s">
        <v>24</v>
      </c>
      <c r="C30" s="45"/>
      <c r="D30" s="45"/>
      <c r="E30" s="45" t="s">
        <v>131</v>
      </c>
      <c r="F30" s="45"/>
      <c r="G30" s="16"/>
      <c r="H30" s="38">
        <f t="shared" si="2"/>
        <v>102</v>
      </c>
      <c r="I30" s="38">
        <f t="shared" si="3"/>
        <v>34</v>
      </c>
      <c r="J30" s="38">
        <f t="shared" si="5"/>
        <v>68</v>
      </c>
      <c r="K30" s="38">
        <f t="shared" si="6"/>
        <v>33</v>
      </c>
      <c r="L30" s="39">
        <f t="shared" si="0"/>
        <v>35</v>
      </c>
      <c r="M30" s="49"/>
      <c r="N30" s="38">
        <f t="shared" si="11"/>
        <v>0</v>
      </c>
      <c r="O30" s="45"/>
      <c r="P30" s="45"/>
      <c r="Q30" s="45"/>
      <c r="R30" s="38">
        <f>S30+T30</f>
        <v>0</v>
      </c>
      <c r="S30" s="45"/>
      <c r="T30" s="50"/>
      <c r="U30" s="49">
        <v>16</v>
      </c>
      <c r="V30" s="38">
        <f t="shared" si="9"/>
        <v>33</v>
      </c>
      <c r="W30" s="45">
        <v>33</v>
      </c>
      <c r="X30" s="45"/>
      <c r="Y30" s="45">
        <v>18</v>
      </c>
      <c r="Z30" s="38">
        <f t="shared" si="10"/>
        <v>35</v>
      </c>
      <c r="AA30" s="45"/>
      <c r="AB30" s="50">
        <v>35</v>
      </c>
      <c r="AC30" s="49"/>
      <c r="AD30" s="38"/>
      <c r="AE30" s="45"/>
      <c r="AF30" s="45"/>
      <c r="AG30" s="45"/>
      <c r="AH30" s="38"/>
      <c r="AI30" s="45"/>
      <c r="AJ30" s="51"/>
      <c r="AK30" s="13"/>
      <c r="AL30" s="13"/>
    </row>
    <row r="31" spans="1:38" s="11" customFormat="1" ht="20.25">
      <c r="A31" s="56" t="s">
        <v>29</v>
      </c>
      <c r="B31" s="57" t="s">
        <v>80</v>
      </c>
      <c r="C31" s="37"/>
      <c r="D31" s="37"/>
      <c r="E31" s="37"/>
      <c r="F31" s="37"/>
      <c r="G31" s="45"/>
      <c r="H31" s="38">
        <f t="shared" si="2"/>
        <v>952</v>
      </c>
      <c r="I31" s="38">
        <f t="shared" si="3"/>
        <v>328</v>
      </c>
      <c r="J31" s="38">
        <f t="shared" si="5"/>
        <v>624</v>
      </c>
      <c r="K31" s="38">
        <f t="shared" si="6"/>
        <v>176</v>
      </c>
      <c r="L31" s="39">
        <f t="shared" si="0"/>
        <v>448</v>
      </c>
      <c r="M31" s="46">
        <f>M34+M35+M39+M40+M41+M42+M43+M47+M48+M49+M50+M54+M57</f>
        <v>0</v>
      </c>
      <c r="N31" s="46">
        <f aca="true" t="shared" si="15" ref="N31:AJ31">N34+N35+N39+N40+N41+N42+N43+N47+N48+N49+N50+N54+N57</f>
        <v>0</v>
      </c>
      <c r="O31" s="46">
        <f t="shared" si="15"/>
        <v>0</v>
      </c>
      <c r="P31" s="46">
        <f t="shared" si="15"/>
        <v>0</v>
      </c>
      <c r="Q31" s="46">
        <f t="shared" si="15"/>
        <v>36</v>
      </c>
      <c r="R31" s="46">
        <f t="shared" si="15"/>
        <v>72</v>
      </c>
      <c r="S31" s="46">
        <f t="shared" si="15"/>
        <v>21</v>
      </c>
      <c r="T31" s="46">
        <f>T34+T35+T39+T40+T41+T42+T43+T47+T48+T49+T50+T54+T57</f>
        <v>51</v>
      </c>
      <c r="U31" s="46">
        <f t="shared" si="15"/>
        <v>90</v>
      </c>
      <c r="V31" s="46">
        <f t="shared" si="15"/>
        <v>180</v>
      </c>
      <c r="W31" s="46">
        <f>W34+W35+W39+W40+W41+W42+W43+W47+W48+W49+W50+W54+W57</f>
        <v>54</v>
      </c>
      <c r="X31" s="46">
        <f t="shared" si="15"/>
        <v>126</v>
      </c>
      <c r="Y31" s="46">
        <f t="shared" si="15"/>
        <v>119</v>
      </c>
      <c r="Z31" s="46">
        <f>Z34+Z35+Z39+Z40+Z41+Z42+Z43+Z47+Z48+Z49+Z50+Z54+Z57</f>
        <v>237</v>
      </c>
      <c r="AA31" s="46">
        <f t="shared" si="15"/>
        <v>71</v>
      </c>
      <c r="AB31" s="46">
        <f t="shared" si="15"/>
        <v>166</v>
      </c>
      <c r="AC31" s="46">
        <f t="shared" si="15"/>
        <v>83</v>
      </c>
      <c r="AD31" s="46">
        <f>AD34+AD35+AD39+AD40+AD41+AD42+AD43+AD47+AD48+AD49+AD50+AD54+AD57</f>
        <v>135</v>
      </c>
      <c r="AE31" s="46">
        <f t="shared" si="15"/>
        <v>30</v>
      </c>
      <c r="AF31" s="46">
        <f t="shared" si="15"/>
        <v>105</v>
      </c>
      <c r="AG31" s="46">
        <f>AG34+AG35+AG39+AG40+AG41+AG42+AG43+AG47+AG48+AG49+AG50+AG54+AG57</f>
        <v>0</v>
      </c>
      <c r="AH31" s="46">
        <f t="shared" si="15"/>
        <v>0</v>
      </c>
      <c r="AI31" s="46">
        <f t="shared" si="15"/>
        <v>0</v>
      </c>
      <c r="AJ31" s="46">
        <f t="shared" si="15"/>
        <v>0</v>
      </c>
      <c r="AK31" s="13"/>
      <c r="AL31" s="13"/>
    </row>
    <row r="32" spans="1:38" s="11" customFormat="1" ht="20.25">
      <c r="A32" s="60" t="s">
        <v>42</v>
      </c>
      <c r="B32" s="36" t="s">
        <v>37</v>
      </c>
      <c r="C32" s="45"/>
      <c r="D32" s="45"/>
      <c r="E32" s="45"/>
      <c r="F32" s="45"/>
      <c r="G32" s="52"/>
      <c r="H32" s="38">
        <f t="shared" si="2"/>
        <v>2400</v>
      </c>
      <c r="I32" s="38">
        <f t="shared" si="3"/>
        <v>296</v>
      </c>
      <c r="J32" s="38">
        <f t="shared" si="5"/>
        <v>2104</v>
      </c>
      <c r="K32" s="38">
        <f t="shared" si="6"/>
        <v>176</v>
      </c>
      <c r="L32" s="39">
        <f t="shared" si="0"/>
        <v>1640</v>
      </c>
      <c r="M32" s="40">
        <f>M33+M38+M46+M53</f>
        <v>0</v>
      </c>
      <c r="N32" s="38">
        <f t="shared" si="11"/>
        <v>0</v>
      </c>
      <c r="O32" s="16">
        <f aca="true" t="shared" si="16" ref="O32:AJ32">O33+O38+O46+O53</f>
        <v>0</v>
      </c>
      <c r="P32" s="16">
        <f t="shared" si="16"/>
        <v>0</v>
      </c>
      <c r="Q32" s="16">
        <f t="shared" si="16"/>
        <v>36</v>
      </c>
      <c r="R32" s="38">
        <f>S32+T32</f>
        <v>108</v>
      </c>
      <c r="S32" s="16">
        <f t="shared" si="16"/>
        <v>21</v>
      </c>
      <c r="T32" s="41">
        <f t="shared" si="16"/>
        <v>87</v>
      </c>
      <c r="U32" s="40">
        <f t="shared" si="16"/>
        <v>90</v>
      </c>
      <c r="V32" s="38">
        <f>W32+X32</f>
        <v>324</v>
      </c>
      <c r="W32" s="16">
        <f t="shared" si="16"/>
        <v>54</v>
      </c>
      <c r="X32" s="16">
        <f t="shared" si="16"/>
        <v>270</v>
      </c>
      <c r="Y32" s="16">
        <f t="shared" si="16"/>
        <v>119</v>
      </c>
      <c r="Z32" s="38">
        <f t="shared" si="10"/>
        <v>489</v>
      </c>
      <c r="AA32" s="16">
        <f t="shared" si="16"/>
        <v>71</v>
      </c>
      <c r="AB32" s="41">
        <f t="shared" si="16"/>
        <v>418</v>
      </c>
      <c r="AC32" s="40">
        <f t="shared" si="16"/>
        <v>51</v>
      </c>
      <c r="AD32" s="16">
        <f t="shared" si="16"/>
        <v>505</v>
      </c>
      <c r="AE32" s="16">
        <f t="shared" si="16"/>
        <v>30</v>
      </c>
      <c r="AF32" s="16">
        <f t="shared" si="16"/>
        <v>475</v>
      </c>
      <c r="AG32" s="16">
        <f t="shared" si="16"/>
        <v>0</v>
      </c>
      <c r="AH32" s="16">
        <f t="shared" si="16"/>
        <v>678</v>
      </c>
      <c r="AI32" s="16">
        <f t="shared" si="16"/>
        <v>0</v>
      </c>
      <c r="AJ32" s="17">
        <f t="shared" si="16"/>
        <v>390</v>
      </c>
      <c r="AK32" s="13"/>
      <c r="AL32" s="13"/>
    </row>
    <row r="33" spans="1:38" s="11" customFormat="1" ht="20.25">
      <c r="A33" s="61" t="s">
        <v>38</v>
      </c>
      <c r="B33" s="62" t="s">
        <v>81</v>
      </c>
      <c r="C33" s="45">
        <v>3</v>
      </c>
      <c r="D33" s="45"/>
      <c r="E33" s="45"/>
      <c r="F33" s="45"/>
      <c r="G33" s="16"/>
      <c r="H33" s="38">
        <f t="shared" si="2"/>
        <v>252</v>
      </c>
      <c r="I33" s="38">
        <f t="shared" si="3"/>
        <v>36</v>
      </c>
      <c r="J33" s="38">
        <f t="shared" si="5"/>
        <v>216</v>
      </c>
      <c r="K33" s="38">
        <f t="shared" si="6"/>
        <v>21</v>
      </c>
      <c r="L33" s="39">
        <f t="shared" si="0"/>
        <v>195</v>
      </c>
      <c r="M33" s="55">
        <f>M34+M35+M36+M37</f>
        <v>0</v>
      </c>
      <c r="N33" s="38">
        <f t="shared" si="11"/>
        <v>0</v>
      </c>
      <c r="O33" s="52">
        <f aca="true" t="shared" si="17" ref="O33:AJ33">O34+O35+O36+O37</f>
        <v>0</v>
      </c>
      <c r="P33" s="52">
        <f t="shared" si="17"/>
        <v>0</v>
      </c>
      <c r="Q33" s="52">
        <f t="shared" si="17"/>
        <v>36</v>
      </c>
      <c r="R33" s="38">
        <f t="shared" si="14"/>
        <v>108</v>
      </c>
      <c r="S33" s="52">
        <f t="shared" si="17"/>
        <v>21</v>
      </c>
      <c r="T33" s="63">
        <f t="shared" si="17"/>
        <v>87</v>
      </c>
      <c r="U33" s="55">
        <f t="shared" si="17"/>
        <v>0</v>
      </c>
      <c r="V33" s="38">
        <f t="shared" si="9"/>
        <v>108</v>
      </c>
      <c r="W33" s="52">
        <f t="shared" si="17"/>
        <v>0</v>
      </c>
      <c r="X33" s="52">
        <f t="shared" si="17"/>
        <v>108</v>
      </c>
      <c r="Y33" s="52">
        <f t="shared" si="17"/>
        <v>0</v>
      </c>
      <c r="Z33" s="38">
        <f>AA33+AB33</f>
        <v>0</v>
      </c>
      <c r="AA33" s="52">
        <f t="shared" si="17"/>
        <v>0</v>
      </c>
      <c r="AB33" s="63">
        <f t="shared" si="17"/>
        <v>0</v>
      </c>
      <c r="AC33" s="55">
        <f t="shared" si="17"/>
        <v>0</v>
      </c>
      <c r="AD33" s="52">
        <f t="shared" si="17"/>
        <v>0</v>
      </c>
      <c r="AE33" s="52">
        <f t="shared" si="17"/>
        <v>0</v>
      </c>
      <c r="AF33" s="52">
        <f t="shared" si="17"/>
        <v>0</v>
      </c>
      <c r="AG33" s="52">
        <f t="shared" si="17"/>
        <v>0</v>
      </c>
      <c r="AH33" s="52">
        <f t="shared" si="17"/>
        <v>0</v>
      </c>
      <c r="AI33" s="52">
        <f t="shared" si="17"/>
        <v>0</v>
      </c>
      <c r="AJ33" s="64">
        <f t="shared" si="17"/>
        <v>0</v>
      </c>
      <c r="AK33" s="13"/>
      <c r="AL33" s="13"/>
    </row>
    <row r="34" spans="1:38" s="11" customFormat="1" ht="31.5">
      <c r="A34" s="58" t="s">
        <v>82</v>
      </c>
      <c r="B34" s="59" t="s">
        <v>83</v>
      </c>
      <c r="C34" s="45"/>
      <c r="D34" s="45"/>
      <c r="E34" s="45" t="s">
        <v>133</v>
      </c>
      <c r="F34" s="45"/>
      <c r="G34" s="16"/>
      <c r="H34" s="38">
        <f t="shared" si="2"/>
        <v>72</v>
      </c>
      <c r="I34" s="38">
        <f t="shared" si="3"/>
        <v>24</v>
      </c>
      <c r="J34" s="38">
        <f t="shared" si="5"/>
        <v>48</v>
      </c>
      <c r="K34" s="38">
        <f t="shared" si="6"/>
        <v>14</v>
      </c>
      <c r="L34" s="39">
        <f t="shared" si="0"/>
        <v>34</v>
      </c>
      <c r="M34" s="55"/>
      <c r="N34" s="38">
        <f t="shared" si="11"/>
        <v>0</v>
      </c>
      <c r="O34" s="52"/>
      <c r="P34" s="52"/>
      <c r="Q34" s="45">
        <v>24</v>
      </c>
      <c r="R34" s="38">
        <f>S34+T34</f>
        <v>48</v>
      </c>
      <c r="S34" s="45">
        <v>14</v>
      </c>
      <c r="T34" s="50">
        <v>34</v>
      </c>
      <c r="U34" s="49"/>
      <c r="V34" s="38">
        <f>W34+X34</f>
        <v>0</v>
      </c>
      <c r="W34" s="45"/>
      <c r="X34" s="45"/>
      <c r="Y34" s="45"/>
      <c r="Z34" s="38">
        <f t="shared" si="10"/>
        <v>0</v>
      </c>
      <c r="AA34" s="45"/>
      <c r="AB34" s="50"/>
      <c r="AC34" s="49"/>
      <c r="AD34" s="38"/>
      <c r="AE34" s="45"/>
      <c r="AF34" s="45"/>
      <c r="AG34" s="45"/>
      <c r="AH34" s="38"/>
      <c r="AI34" s="45"/>
      <c r="AJ34" s="51"/>
      <c r="AK34" s="13"/>
      <c r="AL34" s="13"/>
    </row>
    <row r="35" spans="1:38" s="11" customFormat="1" ht="31.5">
      <c r="A35" s="58" t="s">
        <v>84</v>
      </c>
      <c r="B35" s="59" t="s">
        <v>85</v>
      </c>
      <c r="C35" s="45"/>
      <c r="D35" s="45"/>
      <c r="E35" s="45"/>
      <c r="F35" s="45"/>
      <c r="G35" s="16"/>
      <c r="H35" s="38">
        <f t="shared" si="2"/>
        <v>36</v>
      </c>
      <c r="I35" s="38">
        <f t="shared" si="3"/>
        <v>12</v>
      </c>
      <c r="J35" s="38">
        <f t="shared" si="5"/>
        <v>24</v>
      </c>
      <c r="K35" s="38">
        <f t="shared" si="6"/>
        <v>7</v>
      </c>
      <c r="L35" s="39">
        <f t="shared" si="0"/>
        <v>17</v>
      </c>
      <c r="M35" s="55"/>
      <c r="N35" s="38">
        <f t="shared" si="11"/>
        <v>0</v>
      </c>
      <c r="O35" s="52"/>
      <c r="P35" s="52"/>
      <c r="Q35" s="45">
        <v>12</v>
      </c>
      <c r="R35" s="38">
        <f>S35+T35</f>
        <v>24</v>
      </c>
      <c r="S35" s="45">
        <v>7</v>
      </c>
      <c r="T35" s="50">
        <v>17</v>
      </c>
      <c r="U35" s="49"/>
      <c r="V35" s="38">
        <f t="shared" si="9"/>
        <v>0</v>
      </c>
      <c r="W35" s="45"/>
      <c r="X35" s="45"/>
      <c r="Y35" s="45"/>
      <c r="Z35" s="38">
        <f t="shared" si="10"/>
        <v>0</v>
      </c>
      <c r="AA35" s="45"/>
      <c r="AB35" s="50"/>
      <c r="AC35" s="49"/>
      <c r="AD35" s="38"/>
      <c r="AE35" s="45"/>
      <c r="AF35" s="45"/>
      <c r="AG35" s="45"/>
      <c r="AH35" s="38"/>
      <c r="AI35" s="45"/>
      <c r="AJ35" s="51"/>
      <c r="AK35" s="13"/>
      <c r="AL35" s="13"/>
    </row>
    <row r="36" spans="1:38" s="11" customFormat="1" ht="20.25">
      <c r="A36" s="35" t="s">
        <v>86</v>
      </c>
      <c r="B36" s="44"/>
      <c r="C36" s="45"/>
      <c r="D36" s="45"/>
      <c r="E36" s="45">
        <v>3</v>
      </c>
      <c r="F36" s="45"/>
      <c r="G36" s="16"/>
      <c r="H36" s="38">
        <f t="shared" si="2"/>
        <v>72</v>
      </c>
      <c r="I36" s="38"/>
      <c r="J36" s="38">
        <f>N36+R36+V36+Z36+AD36+AH36</f>
        <v>72</v>
      </c>
      <c r="K36" s="38">
        <f t="shared" si="6"/>
        <v>0</v>
      </c>
      <c r="L36" s="39">
        <f t="shared" si="0"/>
        <v>72</v>
      </c>
      <c r="M36" s="55"/>
      <c r="N36" s="38">
        <f t="shared" si="11"/>
        <v>0</v>
      </c>
      <c r="O36" s="52"/>
      <c r="P36" s="52"/>
      <c r="Q36" s="45"/>
      <c r="R36" s="38">
        <f>S36+T36</f>
        <v>36</v>
      </c>
      <c r="S36" s="45"/>
      <c r="T36" s="50">
        <v>36</v>
      </c>
      <c r="U36" s="49"/>
      <c r="V36" s="38">
        <f t="shared" si="9"/>
        <v>36</v>
      </c>
      <c r="W36" s="45"/>
      <c r="X36" s="45">
        <v>36</v>
      </c>
      <c r="Y36" s="45"/>
      <c r="Z36" s="38">
        <f t="shared" si="10"/>
        <v>0</v>
      </c>
      <c r="AA36" s="45"/>
      <c r="AB36" s="50"/>
      <c r="AC36" s="49"/>
      <c r="AD36" s="38"/>
      <c r="AE36" s="45"/>
      <c r="AF36" s="45"/>
      <c r="AG36" s="45"/>
      <c r="AH36" s="38"/>
      <c r="AI36" s="45"/>
      <c r="AJ36" s="51"/>
      <c r="AK36" s="13"/>
      <c r="AL36" s="13"/>
    </row>
    <row r="37" spans="1:38" s="11" customFormat="1" ht="20.25">
      <c r="A37" s="35" t="s">
        <v>87</v>
      </c>
      <c r="B37" s="44"/>
      <c r="C37" s="45"/>
      <c r="D37" s="45"/>
      <c r="E37" s="45"/>
      <c r="F37" s="45">
        <v>3</v>
      </c>
      <c r="G37" s="16"/>
      <c r="H37" s="38">
        <f t="shared" si="2"/>
        <v>72</v>
      </c>
      <c r="I37" s="38">
        <f t="shared" si="3"/>
        <v>0</v>
      </c>
      <c r="J37" s="38">
        <f t="shared" si="5"/>
        <v>72</v>
      </c>
      <c r="K37" s="38">
        <f t="shared" si="6"/>
        <v>0</v>
      </c>
      <c r="L37" s="39">
        <f t="shared" si="0"/>
        <v>72</v>
      </c>
      <c r="M37" s="55"/>
      <c r="N37" s="38">
        <f t="shared" si="11"/>
        <v>0</v>
      </c>
      <c r="O37" s="52"/>
      <c r="P37" s="52"/>
      <c r="Q37" s="45"/>
      <c r="R37" s="38">
        <f aca="true" t="shared" si="18" ref="R37:R58">S37+T37</f>
        <v>0</v>
      </c>
      <c r="S37" s="45"/>
      <c r="T37" s="50"/>
      <c r="U37" s="49"/>
      <c r="V37" s="38">
        <f t="shared" si="9"/>
        <v>72</v>
      </c>
      <c r="W37" s="45"/>
      <c r="X37" s="45">
        <v>72</v>
      </c>
      <c r="Y37" s="45"/>
      <c r="Z37" s="38">
        <f t="shared" si="10"/>
        <v>0</v>
      </c>
      <c r="AA37" s="45"/>
      <c r="AB37" s="50"/>
      <c r="AC37" s="49"/>
      <c r="AD37" s="38"/>
      <c r="AE37" s="45"/>
      <c r="AF37" s="45"/>
      <c r="AG37" s="45"/>
      <c r="AH37" s="38"/>
      <c r="AI37" s="45"/>
      <c r="AJ37" s="51"/>
      <c r="AK37" s="13"/>
      <c r="AL37" s="13"/>
    </row>
    <row r="38" spans="1:38" s="1" customFormat="1" ht="63">
      <c r="A38" s="61" t="s">
        <v>39</v>
      </c>
      <c r="B38" s="62" t="s">
        <v>88</v>
      </c>
      <c r="C38" s="45">
        <v>6</v>
      </c>
      <c r="D38" s="45"/>
      <c r="E38" s="45"/>
      <c r="F38" s="45"/>
      <c r="G38" s="52"/>
      <c r="H38" s="38">
        <f t="shared" si="2"/>
        <v>1374</v>
      </c>
      <c r="I38" s="38">
        <f t="shared" si="3"/>
        <v>170</v>
      </c>
      <c r="J38" s="38">
        <f t="shared" si="5"/>
        <v>1204</v>
      </c>
      <c r="K38" s="38">
        <f t="shared" si="6"/>
        <v>102</v>
      </c>
      <c r="L38" s="39">
        <f t="shared" si="0"/>
        <v>1102</v>
      </c>
      <c r="M38" s="40">
        <f>M39+M40+M41+M42+M43+M44+M45</f>
        <v>0</v>
      </c>
      <c r="N38" s="38">
        <f t="shared" si="11"/>
        <v>0</v>
      </c>
      <c r="O38" s="16">
        <f aca="true" t="shared" si="19" ref="O38:AJ38">O39+O40+O41+O42+O43+O44+O45</f>
        <v>0</v>
      </c>
      <c r="P38" s="16">
        <f t="shared" si="19"/>
        <v>0</v>
      </c>
      <c r="Q38" s="16">
        <f t="shared" si="19"/>
        <v>0</v>
      </c>
      <c r="R38" s="38">
        <f t="shared" si="18"/>
        <v>0</v>
      </c>
      <c r="S38" s="16">
        <f t="shared" si="19"/>
        <v>0</v>
      </c>
      <c r="T38" s="41">
        <f t="shared" si="19"/>
        <v>0</v>
      </c>
      <c r="U38" s="40">
        <f t="shared" si="19"/>
        <v>90</v>
      </c>
      <c r="V38" s="38">
        <f>W38+X38</f>
        <v>216</v>
      </c>
      <c r="W38" s="16">
        <f t="shared" si="19"/>
        <v>54</v>
      </c>
      <c r="X38" s="16">
        <f t="shared" si="19"/>
        <v>162</v>
      </c>
      <c r="Y38" s="16">
        <f t="shared" si="19"/>
        <v>80</v>
      </c>
      <c r="Z38" s="38">
        <f t="shared" si="10"/>
        <v>412</v>
      </c>
      <c r="AA38" s="16">
        <f t="shared" si="19"/>
        <v>48</v>
      </c>
      <c r="AB38" s="41">
        <f t="shared" si="19"/>
        <v>364</v>
      </c>
      <c r="AC38" s="40">
        <f t="shared" si="19"/>
        <v>0</v>
      </c>
      <c r="AD38" s="16">
        <f t="shared" si="19"/>
        <v>402</v>
      </c>
      <c r="AE38" s="16">
        <f t="shared" si="19"/>
        <v>0</v>
      </c>
      <c r="AF38" s="16">
        <f t="shared" si="19"/>
        <v>402</v>
      </c>
      <c r="AG38" s="16">
        <f t="shared" si="19"/>
        <v>0</v>
      </c>
      <c r="AH38" s="16">
        <f t="shared" si="19"/>
        <v>174</v>
      </c>
      <c r="AI38" s="16">
        <f t="shared" si="19"/>
        <v>0</v>
      </c>
      <c r="AJ38" s="17">
        <f t="shared" si="19"/>
        <v>174</v>
      </c>
      <c r="AK38" s="2"/>
      <c r="AL38" s="2"/>
    </row>
    <row r="39" spans="1:38" s="1" customFormat="1" ht="31.5">
      <c r="A39" s="58" t="s">
        <v>40</v>
      </c>
      <c r="B39" s="59" t="s">
        <v>89</v>
      </c>
      <c r="C39" s="45"/>
      <c r="D39" s="45"/>
      <c r="E39" s="45" t="s">
        <v>135</v>
      </c>
      <c r="F39" s="45"/>
      <c r="G39" s="16"/>
      <c r="H39" s="38">
        <f t="shared" si="2"/>
        <v>180</v>
      </c>
      <c r="I39" s="38">
        <f t="shared" si="3"/>
        <v>60</v>
      </c>
      <c r="J39" s="38">
        <f t="shared" si="5"/>
        <v>120</v>
      </c>
      <c r="K39" s="38">
        <f t="shared" si="6"/>
        <v>36</v>
      </c>
      <c r="L39" s="39">
        <f t="shared" si="0"/>
        <v>84</v>
      </c>
      <c r="M39" s="40"/>
      <c r="N39" s="38">
        <f t="shared" si="11"/>
        <v>0</v>
      </c>
      <c r="O39" s="16"/>
      <c r="P39" s="16"/>
      <c r="Q39" s="45"/>
      <c r="R39" s="38">
        <f t="shared" si="18"/>
        <v>0</v>
      </c>
      <c r="S39" s="45"/>
      <c r="T39" s="50"/>
      <c r="U39" s="49">
        <v>60</v>
      </c>
      <c r="V39" s="38">
        <f t="shared" si="9"/>
        <v>120</v>
      </c>
      <c r="W39" s="45">
        <v>36</v>
      </c>
      <c r="X39" s="45">
        <v>84</v>
      </c>
      <c r="Y39" s="45"/>
      <c r="Z39" s="38">
        <f>AA39+AB39</f>
        <v>0</v>
      </c>
      <c r="AA39" s="45"/>
      <c r="AB39" s="50"/>
      <c r="AC39" s="49"/>
      <c r="AD39" s="38"/>
      <c r="AE39" s="45"/>
      <c r="AF39" s="45"/>
      <c r="AG39" s="16"/>
      <c r="AH39" s="38"/>
      <c r="AI39" s="16"/>
      <c r="AJ39" s="17"/>
      <c r="AK39" s="2"/>
      <c r="AL39" s="2"/>
    </row>
    <row r="40" spans="1:38" s="1" customFormat="1" ht="31.5">
      <c r="A40" s="58" t="s">
        <v>90</v>
      </c>
      <c r="B40" s="59" t="s">
        <v>91</v>
      </c>
      <c r="C40" s="45"/>
      <c r="D40" s="45"/>
      <c r="E40" s="45" t="s">
        <v>135</v>
      </c>
      <c r="F40" s="45"/>
      <c r="G40" s="16"/>
      <c r="H40" s="38">
        <f t="shared" si="2"/>
        <v>90</v>
      </c>
      <c r="I40" s="38">
        <f t="shared" si="3"/>
        <v>30</v>
      </c>
      <c r="J40" s="38">
        <f t="shared" si="5"/>
        <v>60</v>
      </c>
      <c r="K40" s="38">
        <f t="shared" si="6"/>
        <v>18</v>
      </c>
      <c r="L40" s="39">
        <f t="shared" si="0"/>
        <v>42</v>
      </c>
      <c r="M40" s="55"/>
      <c r="N40" s="38">
        <f t="shared" si="11"/>
        <v>0</v>
      </c>
      <c r="O40" s="52"/>
      <c r="P40" s="52"/>
      <c r="Q40" s="45"/>
      <c r="R40" s="38">
        <f t="shared" si="18"/>
        <v>0</v>
      </c>
      <c r="S40" s="45"/>
      <c r="T40" s="50"/>
      <c r="U40" s="49">
        <v>30</v>
      </c>
      <c r="V40" s="38">
        <f t="shared" si="9"/>
        <v>60</v>
      </c>
      <c r="W40" s="45">
        <v>18</v>
      </c>
      <c r="X40" s="45">
        <v>42</v>
      </c>
      <c r="Y40" s="45"/>
      <c r="Z40" s="38">
        <f t="shared" si="10"/>
        <v>0</v>
      </c>
      <c r="AA40" s="45"/>
      <c r="AB40" s="50"/>
      <c r="AC40" s="49"/>
      <c r="AD40" s="38"/>
      <c r="AE40" s="16"/>
      <c r="AF40" s="45"/>
      <c r="AG40" s="45"/>
      <c r="AH40" s="38"/>
      <c r="AI40" s="45"/>
      <c r="AJ40" s="51"/>
      <c r="AK40" s="2"/>
      <c r="AL40" s="2"/>
    </row>
    <row r="41" spans="1:38" s="1" customFormat="1" ht="47.25">
      <c r="A41" s="58" t="s">
        <v>92</v>
      </c>
      <c r="B41" s="59" t="s">
        <v>93</v>
      </c>
      <c r="C41" s="45"/>
      <c r="D41" s="45"/>
      <c r="E41" s="45" t="s">
        <v>131</v>
      </c>
      <c r="F41" s="45"/>
      <c r="G41" s="16"/>
      <c r="H41" s="38">
        <f t="shared" si="2"/>
        <v>108</v>
      </c>
      <c r="I41" s="38">
        <f t="shared" si="3"/>
        <v>36</v>
      </c>
      <c r="J41" s="38">
        <f t="shared" si="5"/>
        <v>72</v>
      </c>
      <c r="K41" s="38">
        <f t="shared" si="6"/>
        <v>22</v>
      </c>
      <c r="L41" s="39">
        <f t="shared" si="0"/>
        <v>50</v>
      </c>
      <c r="M41" s="55"/>
      <c r="N41" s="38">
        <f t="shared" si="11"/>
        <v>0</v>
      </c>
      <c r="O41" s="52"/>
      <c r="P41" s="52"/>
      <c r="Q41" s="45"/>
      <c r="R41" s="38">
        <f t="shared" si="18"/>
        <v>0</v>
      </c>
      <c r="S41" s="45"/>
      <c r="T41" s="50"/>
      <c r="U41" s="49"/>
      <c r="V41" s="38">
        <f>W41+X41</f>
        <v>0</v>
      </c>
      <c r="W41" s="45"/>
      <c r="X41" s="45"/>
      <c r="Y41" s="45">
        <v>36</v>
      </c>
      <c r="Z41" s="38">
        <f t="shared" si="10"/>
        <v>72</v>
      </c>
      <c r="AA41" s="45">
        <v>22</v>
      </c>
      <c r="AB41" s="50">
        <v>50</v>
      </c>
      <c r="AC41" s="49"/>
      <c r="AD41" s="38"/>
      <c r="AE41" s="16"/>
      <c r="AF41" s="45"/>
      <c r="AG41" s="45"/>
      <c r="AH41" s="38"/>
      <c r="AI41" s="45"/>
      <c r="AJ41" s="51"/>
      <c r="AK41" s="2"/>
      <c r="AL41" s="2"/>
    </row>
    <row r="42" spans="1:38" s="1" customFormat="1" ht="31.5">
      <c r="A42" s="58" t="s">
        <v>94</v>
      </c>
      <c r="B42" s="59" t="s">
        <v>95</v>
      </c>
      <c r="C42" s="45"/>
      <c r="D42" s="45"/>
      <c r="E42" s="45"/>
      <c r="F42" s="45"/>
      <c r="G42" s="16"/>
      <c r="H42" s="38">
        <f t="shared" si="2"/>
        <v>60</v>
      </c>
      <c r="I42" s="38">
        <f t="shared" si="3"/>
        <v>20</v>
      </c>
      <c r="J42" s="38">
        <f t="shared" si="5"/>
        <v>40</v>
      </c>
      <c r="K42" s="38">
        <f t="shared" si="6"/>
        <v>12</v>
      </c>
      <c r="L42" s="39">
        <f t="shared" si="0"/>
        <v>28</v>
      </c>
      <c r="M42" s="55"/>
      <c r="N42" s="38">
        <f t="shared" si="11"/>
        <v>0</v>
      </c>
      <c r="O42" s="52"/>
      <c r="P42" s="52"/>
      <c r="Q42" s="45"/>
      <c r="R42" s="38">
        <f t="shared" si="18"/>
        <v>0</v>
      </c>
      <c r="S42" s="45"/>
      <c r="T42" s="50"/>
      <c r="U42" s="49"/>
      <c r="V42" s="38">
        <f t="shared" si="9"/>
        <v>0</v>
      </c>
      <c r="W42" s="45"/>
      <c r="X42" s="45"/>
      <c r="Y42" s="45">
        <v>20</v>
      </c>
      <c r="Z42" s="38">
        <f t="shared" si="10"/>
        <v>40</v>
      </c>
      <c r="AA42" s="45">
        <v>12</v>
      </c>
      <c r="AB42" s="50">
        <v>28</v>
      </c>
      <c r="AC42" s="49"/>
      <c r="AD42" s="38"/>
      <c r="AE42" s="45"/>
      <c r="AF42" s="45"/>
      <c r="AG42" s="45"/>
      <c r="AH42" s="38"/>
      <c r="AI42" s="45"/>
      <c r="AJ42" s="51"/>
      <c r="AK42" s="2"/>
      <c r="AL42" s="2"/>
    </row>
    <row r="43" spans="1:38" s="1" customFormat="1" ht="31.5">
      <c r="A43" s="58" t="s">
        <v>96</v>
      </c>
      <c r="B43" s="59" t="s">
        <v>97</v>
      </c>
      <c r="C43" s="37"/>
      <c r="D43" s="37"/>
      <c r="E43" s="37">
        <v>4</v>
      </c>
      <c r="F43" s="37"/>
      <c r="G43" s="45"/>
      <c r="H43" s="38">
        <f t="shared" si="2"/>
        <v>72</v>
      </c>
      <c r="I43" s="38">
        <f t="shared" si="3"/>
        <v>24</v>
      </c>
      <c r="J43" s="38">
        <f t="shared" si="5"/>
        <v>48</v>
      </c>
      <c r="K43" s="38">
        <f t="shared" si="6"/>
        <v>14</v>
      </c>
      <c r="L43" s="39">
        <f t="shared" si="0"/>
        <v>34</v>
      </c>
      <c r="M43" s="55"/>
      <c r="N43" s="38">
        <f t="shared" si="11"/>
        <v>0</v>
      </c>
      <c r="O43" s="52"/>
      <c r="P43" s="52"/>
      <c r="Q43" s="45"/>
      <c r="R43" s="38">
        <f t="shared" si="18"/>
        <v>0</v>
      </c>
      <c r="S43" s="45"/>
      <c r="T43" s="50"/>
      <c r="U43" s="49"/>
      <c r="V43" s="38">
        <f t="shared" si="9"/>
        <v>0</v>
      </c>
      <c r="W43" s="45"/>
      <c r="X43" s="45"/>
      <c r="Y43" s="45">
        <v>24</v>
      </c>
      <c r="Z43" s="38">
        <f>AA43+AB43</f>
        <v>48</v>
      </c>
      <c r="AA43" s="45">
        <v>14</v>
      </c>
      <c r="AB43" s="50">
        <v>34</v>
      </c>
      <c r="AC43" s="49"/>
      <c r="AD43" s="38"/>
      <c r="AE43" s="45"/>
      <c r="AF43" s="45"/>
      <c r="AG43" s="45"/>
      <c r="AH43" s="38"/>
      <c r="AI43" s="45"/>
      <c r="AJ43" s="51"/>
      <c r="AK43" s="2"/>
      <c r="AL43" s="2"/>
    </row>
    <row r="44" spans="1:38" s="1" customFormat="1" ht="20.25">
      <c r="A44" s="35" t="s">
        <v>98</v>
      </c>
      <c r="B44" s="44"/>
      <c r="C44" s="16"/>
      <c r="D44" s="16"/>
      <c r="E44" s="16">
        <v>5</v>
      </c>
      <c r="F44" s="16"/>
      <c r="G44" s="16"/>
      <c r="H44" s="38">
        <f t="shared" si="2"/>
        <v>468</v>
      </c>
      <c r="I44" s="38">
        <f t="shared" si="3"/>
        <v>0</v>
      </c>
      <c r="J44" s="38">
        <f t="shared" si="5"/>
        <v>468</v>
      </c>
      <c r="K44" s="38">
        <f t="shared" si="6"/>
        <v>0</v>
      </c>
      <c r="L44" s="39">
        <f t="shared" si="0"/>
        <v>468</v>
      </c>
      <c r="M44" s="40"/>
      <c r="N44" s="38">
        <f t="shared" si="11"/>
        <v>0</v>
      </c>
      <c r="O44" s="16"/>
      <c r="P44" s="16"/>
      <c r="Q44" s="16"/>
      <c r="R44" s="38">
        <f t="shared" si="18"/>
        <v>0</v>
      </c>
      <c r="S44" s="16"/>
      <c r="T44" s="41"/>
      <c r="U44" s="40"/>
      <c r="V44" s="38">
        <f t="shared" si="9"/>
        <v>36</v>
      </c>
      <c r="W44" s="16"/>
      <c r="X44" s="16">
        <v>36</v>
      </c>
      <c r="Y44" s="16"/>
      <c r="Z44" s="38">
        <f t="shared" si="10"/>
        <v>252</v>
      </c>
      <c r="AA44" s="16"/>
      <c r="AB44" s="41">
        <v>252</v>
      </c>
      <c r="AC44" s="40"/>
      <c r="AD44" s="38">
        <v>180</v>
      </c>
      <c r="AE44" s="16"/>
      <c r="AF44" s="16">
        <v>180</v>
      </c>
      <c r="AG44" s="16"/>
      <c r="AH44" s="38"/>
      <c r="AI44" s="16"/>
      <c r="AJ44" s="17"/>
      <c r="AK44" s="2"/>
      <c r="AL44" s="2"/>
    </row>
    <row r="45" spans="1:38" s="1" customFormat="1" ht="20.25">
      <c r="A45" s="35" t="s">
        <v>99</v>
      </c>
      <c r="B45" s="44"/>
      <c r="C45" s="16"/>
      <c r="D45" s="16"/>
      <c r="E45" s="16"/>
      <c r="F45" s="16">
        <v>6</v>
      </c>
      <c r="G45" s="16"/>
      <c r="H45" s="38">
        <f t="shared" si="2"/>
        <v>396</v>
      </c>
      <c r="I45" s="38">
        <f t="shared" si="3"/>
        <v>0</v>
      </c>
      <c r="J45" s="38">
        <f t="shared" si="5"/>
        <v>396</v>
      </c>
      <c r="K45" s="38">
        <f t="shared" si="6"/>
        <v>0</v>
      </c>
      <c r="L45" s="39">
        <f t="shared" si="0"/>
        <v>396</v>
      </c>
      <c r="M45" s="40"/>
      <c r="N45" s="38">
        <f t="shared" si="11"/>
        <v>0</v>
      </c>
      <c r="O45" s="16"/>
      <c r="P45" s="16"/>
      <c r="Q45" s="16"/>
      <c r="R45" s="38">
        <f t="shared" si="18"/>
        <v>0</v>
      </c>
      <c r="S45" s="16"/>
      <c r="T45" s="41"/>
      <c r="U45" s="40"/>
      <c r="V45" s="38">
        <f t="shared" si="9"/>
        <v>0</v>
      </c>
      <c r="W45" s="16"/>
      <c r="X45" s="16"/>
      <c r="Y45" s="16"/>
      <c r="Z45" s="38">
        <f>AA45+AB45</f>
        <v>0</v>
      </c>
      <c r="AA45" s="16"/>
      <c r="AB45" s="41"/>
      <c r="AC45" s="40"/>
      <c r="AD45" s="38">
        <v>222</v>
      </c>
      <c r="AE45" s="16"/>
      <c r="AF45" s="16">
        <v>222</v>
      </c>
      <c r="AG45" s="16"/>
      <c r="AH45" s="38">
        <v>174</v>
      </c>
      <c r="AI45" s="16"/>
      <c r="AJ45" s="17">
        <v>174</v>
      </c>
      <c r="AK45" s="2"/>
      <c r="AL45" s="2"/>
    </row>
    <row r="46" spans="1:38" s="1" customFormat="1" ht="63">
      <c r="A46" s="61" t="s">
        <v>41</v>
      </c>
      <c r="B46" s="62" t="s">
        <v>100</v>
      </c>
      <c r="C46" s="16">
        <v>6</v>
      </c>
      <c r="D46" s="16"/>
      <c r="E46" s="16"/>
      <c r="F46" s="16"/>
      <c r="G46" s="16"/>
      <c r="H46" s="38">
        <f t="shared" si="2"/>
        <v>471</v>
      </c>
      <c r="I46" s="38">
        <f t="shared" si="3"/>
        <v>61</v>
      </c>
      <c r="J46" s="38">
        <f t="shared" si="5"/>
        <v>410</v>
      </c>
      <c r="K46" s="38">
        <f t="shared" si="6"/>
        <v>36</v>
      </c>
      <c r="L46" s="39">
        <f t="shared" si="0"/>
        <v>86</v>
      </c>
      <c r="M46" s="40">
        <f>M47+M48+M49+M50+M51+M52</f>
        <v>0</v>
      </c>
      <c r="N46" s="38">
        <f t="shared" si="11"/>
        <v>0</v>
      </c>
      <c r="O46" s="16">
        <f aca="true" t="shared" si="20" ref="O46:AI46">O47+O48+O49+O50+O51+O52</f>
        <v>0</v>
      </c>
      <c r="P46" s="16">
        <f t="shared" si="20"/>
        <v>0</v>
      </c>
      <c r="Q46" s="16">
        <f t="shared" si="20"/>
        <v>0</v>
      </c>
      <c r="R46" s="38">
        <f t="shared" si="18"/>
        <v>0</v>
      </c>
      <c r="S46" s="16">
        <f t="shared" si="20"/>
        <v>0</v>
      </c>
      <c r="T46" s="41">
        <f t="shared" si="20"/>
        <v>0</v>
      </c>
      <c r="U46" s="40">
        <f t="shared" si="20"/>
        <v>0</v>
      </c>
      <c r="V46" s="38">
        <f>W46+X46</f>
        <v>0</v>
      </c>
      <c r="W46" s="16">
        <f t="shared" si="20"/>
        <v>0</v>
      </c>
      <c r="X46" s="16">
        <f t="shared" si="20"/>
        <v>0</v>
      </c>
      <c r="Y46" s="16">
        <f t="shared" si="20"/>
        <v>18</v>
      </c>
      <c r="Z46" s="38">
        <f t="shared" si="10"/>
        <v>36</v>
      </c>
      <c r="AA46" s="16">
        <f t="shared" si="20"/>
        <v>11</v>
      </c>
      <c r="AB46" s="41">
        <f t="shared" si="20"/>
        <v>25</v>
      </c>
      <c r="AC46" s="40">
        <f t="shared" si="20"/>
        <v>43</v>
      </c>
      <c r="AD46" s="16">
        <f t="shared" si="20"/>
        <v>86</v>
      </c>
      <c r="AE46" s="16">
        <f t="shared" si="20"/>
        <v>25</v>
      </c>
      <c r="AF46" s="16">
        <f t="shared" si="20"/>
        <v>61</v>
      </c>
      <c r="AG46" s="16">
        <f t="shared" si="20"/>
        <v>0</v>
      </c>
      <c r="AH46" s="16">
        <f t="shared" si="20"/>
        <v>288</v>
      </c>
      <c r="AI46" s="16">
        <f t="shared" si="20"/>
        <v>0</v>
      </c>
      <c r="AJ46" s="17"/>
      <c r="AK46" s="2"/>
      <c r="AL46" s="2"/>
    </row>
    <row r="47" spans="1:38" s="1" customFormat="1" ht="31.5">
      <c r="A47" s="58" t="s">
        <v>0</v>
      </c>
      <c r="B47" s="59" t="s">
        <v>101</v>
      </c>
      <c r="C47" s="16"/>
      <c r="D47" s="16"/>
      <c r="E47" s="16"/>
      <c r="F47" s="16"/>
      <c r="G47" s="16"/>
      <c r="H47" s="38">
        <f t="shared" si="2"/>
        <v>54</v>
      </c>
      <c r="I47" s="38">
        <f t="shared" si="3"/>
        <v>18</v>
      </c>
      <c r="J47" s="38">
        <f t="shared" si="5"/>
        <v>36</v>
      </c>
      <c r="K47" s="38">
        <f t="shared" si="6"/>
        <v>11</v>
      </c>
      <c r="L47" s="39">
        <f t="shared" si="0"/>
        <v>25</v>
      </c>
      <c r="M47" s="40"/>
      <c r="N47" s="38">
        <f t="shared" si="11"/>
        <v>0</v>
      </c>
      <c r="O47" s="16"/>
      <c r="P47" s="16"/>
      <c r="Q47" s="16"/>
      <c r="R47" s="38">
        <f t="shared" si="18"/>
        <v>0</v>
      </c>
      <c r="S47" s="16"/>
      <c r="T47" s="41"/>
      <c r="U47" s="40"/>
      <c r="V47" s="38">
        <f t="shared" si="9"/>
        <v>0</v>
      </c>
      <c r="W47" s="16"/>
      <c r="X47" s="16"/>
      <c r="Y47" s="16">
        <v>18</v>
      </c>
      <c r="Z47" s="38">
        <f t="shared" si="10"/>
        <v>36</v>
      </c>
      <c r="AA47" s="16">
        <v>11</v>
      </c>
      <c r="AB47" s="41">
        <v>25</v>
      </c>
      <c r="AC47" s="40"/>
      <c r="AD47" s="38"/>
      <c r="AE47" s="16"/>
      <c r="AF47" s="16"/>
      <c r="AG47" s="16"/>
      <c r="AH47" s="38"/>
      <c r="AI47" s="16"/>
      <c r="AJ47" s="17"/>
      <c r="AK47" s="2"/>
      <c r="AL47" s="2"/>
    </row>
    <row r="48" spans="1:38" s="1" customFormat="1" ht="31.5">
      <c r="A48" s="58" t="s">
        <v>102</v>
      </c>
      <c r="B48" s="59" t="s">
        <v>103</v>
      </c>
      <c r="C48" s="16"/>
      <c r="D48" s="16"/>
      <c r="E48" s="16"/>
      <c r="F48" s="16"/>
      <c r="G48" s="16"/>
      <c r="H48" s="38">
        <f t="shared" si="2"/>
        <v>51</v>
      </c>
      <c r="I48" s="38">
        <f t="shared" si="3"/>
        <v>17</v>
      </c>
      <c r="J48" s="38">
        <f t="shared" si="5"/>
        <v>34</v>
      </c>
      <c r="K48" s="38">
        <f t="shared" si="6"/>
        <v>10</v>
      </c>
      <c r="L48" s="39">
        <f t="shared" si="0"/>
        <v>24</v>
      </c>
      <c r="M48" s="40"/>
      <c r="N48" s="38">
        <f t="shared" si="11"/>
        <v>0</v>
      </c>
      <c r="O48" s="16"/>
      <c r="P48" s="16"/>
      <c r="Q48" s="16"/>
      <c r="R48" s="38">
        <f t="shared" si="18"/>
        <v>0</v>
      </c>
      <c r="S48" s="16"/>
      <c r="T48" s="41"/>
      <c r="U48" s="40"/>
      <c r="V48" s="38">
        <f t="shared" si="9"/>
        <v>0</v>
      </c>
      <c r="W48" s="16"/>
      <c r="X48" s="16"/>
      <c r="Y48" s="16"/>
      <c r="Z48" s="38">
        <f>AA48+AB48</f>
        <v>0</v>
      </c>
      <c r="AA48" s="16"/>
      <c r="AB48" s="41"/>
      <c r="AC48" s="40">
        <v>17</v>
      </c>
      <c r="AD48" s="38">
        <v>34</v>
      </c>
      <c r="AE48" s="16">
        <v>10</v>
      </c>
      <c r="AF48" s="16">
        <v>24</v>
      </c>
      <c r="AG48" s="16"/>
      <c r="AH48" s="38"/>
      <c r="AI48" s="16"/>
      <c r="AJ48" s="17"/>
      <c r="AK48" s="2"/>
      <c r="AL48" s="2"/>
    </row>
    <row r="49" spans="1:38" s="1" customFormat="1" ht="31.5">
      <c r="A49" s="58" t="s">
        <v>104</v>
      </c>
      <c r="B49" s="59" t="s">
        <v>105</v>
      </c>
      <c r="C49" s="16"/>
      <c r="D49" s="16"/>
      <c r="E49" s="16"/>
      <c r="F49" s="16"/>
      <c r="G49" s="16"/>
      <c r="H49" s="38">
        <f t="shared" si="2"/>
        <v>25</v>
      </c>
      <c r="I49" s="38">
        <f t="shared" si="3"/>
        <v>8</v>
      </c>
      <c r="J49" s="38">
        <f t="shared" si="5"/>
        <v>17</v>
      </c>
      <c r="K49" s="38">
        <f t="shared" si="6"/>
        <v>5</v>
      </c>
      <c r="L49" s="39">
        <f t="shared" si="0"/>
        <v>12</v>
      </c>
      <c r="M49" s="40"/>
      <c r="N49" s="38">
        <f t="shared" si="11"/>
        <v>0</v>
      </c>
      <c r="O49" s="16"/>
      <c r="P49" s="16"/>
      <c r="Q49" s="16"/>
      <c r="R49" s="38">
        <f t="shared" si="18"/>
        <v>0</v>
      </c>
      <c r="S49" s="16"/>
      <c r="T49" s="41"/>
      <c r="U49" s="40"/>
      <c r="V49" s="38">
        <f t="shared" si="9"/>
        <v>0</v>
      </c>
      <c r="W49" s="16"/>
      <c r="X49" s="16"/>
      <c r="Y49" s="16"/>
      <c r="Z49" s="38">
        <f t="shared" si="10"/>
        <v>0</v>
      </c>
      <c r="AA49" s="16"/>
      <c r="AB49" s="41"/>
      <c r="AC49" s="40">
        <v>8</v>
      </c>
      <c r="AD49" s="38">
        <v>17</v>
      </c>
      <c r="AE49" s="16">
        <v>5</v>
      </c>
      <c r="AF49" s="16">
        <v>12</v>
      </c>
      <c r="AG49" s="16"/>
      <c r="AH49" s="38"/>
      <c r="AI49" s="16"/>
      <c r="AJ49" s="17"/>
      <c r="AK49" s="2"/>
      <c r="AL49" s="2"/>
    </row>
    <row r="50" spans="1:38" s="1" customFormat="1" ht="31.5">
      <c r="A50" s="58" t="s">
        <v>106</v>
      </c>
      <c r="B50" s="59" t="s">
        <v>107</v>
      </c>
      <c r="C50" s="16"/>
      <c r="D50" s="16"/>
      <c r="E50" s="16"/>
      <c r="F50" s="16"/>
      <c r="G50" s="16"/>
      <c r="H50" s="38">
        <f t="shared" si="2"/>
        <v>53</v>
      </c>
      <c r="I50" s="38">
        <f t="shared" si="3"/>
        <v>18</v>
      </c>
      <c r="J50" s="38">
        <f t="shared" si="5"/>
        <v>35</v>
      </c>
      <c r="K50" s="38">
        <f t="shared" si="6"/>
        <v>10</v>
      </c>
      <c r="L50" s="39">
        <f t="shared" si="0"/>
        <v>25</v>
      </c>
      <c r="M50" s="40"/>
      <c r="N50" s="38">
        <f t="shared" si="11"/>
        <v>0</v>
      </c>
      <c r="O50" s="16"/>
      <c r="P50" s="16"/>
      <c r="Q50" s="16"/>
      <c r="R50" s="38">
        <f t="shared" si="18"/>
        <v>0</v>
      </c>
      <c r="S50" s="16"/>
      <c r="T50" s="41"/>
      <c r="U50" s="40"/>
      <c r="V50" s="38">
        <f t="shared" si="9"/>
        <v>0</v>
      </c>
      <c r="W50" s="16"/>
      <c r="X50" s="16"/>
      <c r="Y50" s="16"/>
      <c r="Z50" s="38">
        <f t="shared" si="10"/>
        <v>0</v>
      </c>
      <c r="AA50" s="16"/>
      <c r="AB50" s="41"/>
      <c r="AC50" s="40">
        <v>18</v>
      </c>
      <c r="AD50" s="38">
        <v>35</v>
      </c>
      <c r="AE50" s="16">
        <v>10</v>
      </c>
      <c r="AF50" s="16">
        <v>25</v>
      </c>
      <c r="AG50" s="16"/>
      <c r="AH50" s="38"/>
      <c r="AI50" s="16"/>
      <c r="AJ50" s="17"/>
      <c r="AK50" s="2"/>
      <c r="AL50" s="2"/>
    </row>
    <row r="51" spans="1:38" s="1" customFormat="1" ht="20.25">
      <c r="A51" s="35" t="s">
        <v>108</v>
      </c>
      <c r="B51" s="44"/>
      <c r="C51" s="16"/>
      <c r="D51" s="16"/>
      <c r="E51" s="16">
        <v>6</v>
      </c>
      <c r="F51" s="16"/>
      <c r="G51" s="16"/>
      <c r="H51" s="38">
        <f t="shared" si="2"/>
        <v>144</v>
      </c>
      <c r="I51" s="38">
        <f t="shared" si="3"/>
        <v>0</v>
      </c>
      <c r="J51" s="38">
        <f t="shared" si="5"/>
        <v>144</v>
      </c>
      <c r="K51" s="38">
        <f t="shared" si="6"/>
        <v>0</v>
      </c>
      <c r="L51" s="39">
        <f t="shared" si="0"/>
        <v>144</v>
      </c>
      <c r="M51" s="40"/>
      <c r="N51" s="38">
        <f t="shared" si="11"/>
        <v>0</v>
      </c>
      <c r="O51" s="16"/>
      <c r="P51" s="16"/>
      <c r="Q51" s="16"/>
      <c r="R51" s="38">
        <f t="shared" si="18"/>
        <v>0</v>
      </c>
      <c r="S51" s="16"/>
      <c r="T51" s="41"/>
      <c r="U51" s="40"/>
      <c r="V51" s="38">
        <f t="shared" si="9"/>
        <v>0</v>
      </c>
      <c r="W51" s="16"/>
      <c r="X51" s="16"/>
      <c r="Y51" s="16"/>
      <c r="Z51" s="38">
        <f t="shared" si="10"/>
        <v>0</v>
      </c>
      <c r="AA51" s="16"/>
      <c r="AB51" s="41"/>
      <c r="AC51" s="40"/>
      <c r="AD51" s="38"/>
      <c r="AE51" s="16"/>
      <c r="AF51" s="16"/>
      <c r="AG51" s="16"/>
      <c r="AH51" s="38">
        <v>144</v>
      </c>
      <c r="AI51" s="16"/>
      <c r="AJ51" s="17">
        <v>144</v>
      </c>
      <c r="AK51" s="2"/>
      <c r="AL51" s="2"/>
    </row>
    <row r="52" spans="1:38" s="1" customFormat="1" ht="20.25">
      <c r="A52" s="35" t="s">
        <v>109</v>
      </c>
      <c r="B52" s="44"/>
      <c r="C52" s="16"/>
      <c r="D52" s="16"/>
      <c r="E52" s="16"/>
      <c r="F52" s="16">
        <v>6</v>
      </c>
      <c r="G52" s="16"/>
      <c r="H52" s="38">
        <f t="shared" si="2"/>
        <v>144</v>
      </c>
      <c r="I52" s="38">
        <f t="shared" si="3"/>
        <v>0</v>
      </c>
      <c r="J52" s="38">
        <f t="shared" si="5"/>
        <v>144</v>
      </c>
      <c r="K52" s="38">
        <f t="shared" si="6"/>
        <v>0</v>
      </c>
      <c r="L52" s="39">
        <f t="shared" si="0"/>
        <v>144</v>
      </c>
      <c r="M52" s="40"/>
      <c r="N52" s="38">
        <f t="shared" si="11"/>
        <v>0</v>
      </c>
      <c r="O52" s="16"/>
      <c r="P52" s="16"/>
      <c r="Q52" s="16"/>
      <c r="R52" s="38">
        <f t="shared" si="18"/>
        <v>0</v>
      </c>
      <c r="S52" s="16"/>
      <c r="T52" s="41"/>
      <c r="U52" s="40"/>
      <c r="V52" s="38">
        <f t="shared" si="9"/>
        <v>0</v>
      </c>
      <c r="W52" s="16"/>
      <c r="X52" s="16"/>
      <c r="Y52" s="16"/>
      <c r="Z52" s="38">
        <f t="shared" si="10"/>
        <v>0</v>
      </c>
      <c r="AA52" s="16"/>
      <c r="AB52" s="41"/>
      <c r="AC52" s="40"/>
      <c r="AD52" s="38"/>
      <c r="AE52" s="16"/>
      <c r="AF52" s="16"/>
      <c r="AG52" s="16"/>
      <c r="AH52" s="38">
        <v>144</v>
      </c>
      <c r="AI52" s="16"/>
      <c r="AJ52" s="17">
        <v>144</v>
      </c>
      <c r="AK52" s="2"/>
      <c r="AL52" s="2"/>
    </row>
    <row r="53" spans="1:38" s="1" customFormat="1" ht="45.75" customHeight="1">
      <c r="A53" s="61" t="s">
        <v>1</v>
      </c>
      <c r="B53" s="65" t="s">
        <v>110</v>
      </c>
      <c r="C53" s="16">
        <v>6</v>
      </c>
      <c r="D53" s="16"/>
      <c r="E53" s="16"/>
      <c r="F53" s="16"/>
      <c r="G53" s="16"/>
      <c r="H53" s="38">
        <f t="shared" si="2"/>
        <v>303</v>
      </c>
      <c r="I53" s="38">
        <f t="shared" si="3"/>
        <v>29</v>
      </c>
      <c r="J53" s="38">
        <f t="shared" si="5"/>
        <v>274</v>
      </c>
      <c r="K53" s="38">
        <f t="shared" si="6"/>
        <v>17</v>
      </c>
      <c r="L53" s="39">
        <f t="shared" si="0"/>
        <v>257</v>
      </c>
      <c r="M53" s="40">
        <f>M54+M55+M56</f>
        <v>0</v>
      </c>
      <c r="N53" s="38">
        <f t="shared" si="11"/>
        <v>0</v>
      </c>
      <c r="O53" s="16">
        <f aca="true" t="shared" si="21" ref="O53:AJ53">O54+O55+O56</f>
        <v>0</v>
      </c>
      <c r="P53" s="16">
        <f t="shared" si="21"/>
        <v>0</v>
      </c>
      <c r="Q53" s="16">
        <f t="shared" si="21"/>
        <v>0</v>
      </c>
      <c r="R53" s="38">
        <f t="shared" si="18"/>
        <v>0</v>
      </c>
      <c r="S53" s="16">
        <f t="shared" si="21"/>
        <v>0</v>
      </c>
      <c r="T53" s="41">
        <f t="shared" si="21"/>
        <v>0</v>
      </c>
      <c r="U53" s="40">
        <f t="shared" si="21"/>
        <v>0</v>
      </c>
      <c r="V53" s="38">
        <f t="shared" si="9"/>
        <v>0</v>
      </c>
      <c r="W53" s="16">
        <f t="shared" si="21"/>
        <v>0</v>
      </c>
      <c r="X53" s="16">
        <f t="shared" si="21"/>
        <v>0</v>
      </c>
      <c r="Y53" s="16">
        <f t="shared" si="21"/>
        <v>21</v>
      </c>
      <c r="Z53" s="38">
        <f t="shared" si="10"/>
        <v>41</v>
      </c>
      <c r="AA53" s="16">
        <f t="shared" si="21"/>
        <v>12</v>
      </c>
      <c r="AB53" s="41">
        <f t="shared" si="21"/>
        <v>29</v>
      </c>
      <c r="AC53" s="40">
        <f t="shared" si="21"/>
        <v>8</v>
      </c>
      <c r="AD53" s="16">
        <f t="shared" si="21"/>
        <v>17</v>
      </c>
      <c r="AE53" s="16">
        <f t="shared" si="21"/>
        <v>5</v>
      </c>
      <c r="AF53" s="16">
        <f t="shared" si="21"/>
        <v>12</v>
      </c>
      <c r="AG53" s="16">
        <f t="shared" si="21"/>
        <v>0</v>
      </c>
      <c r="AH53" s="16">
        <f t="shared" si="21"/>
        <v>216</v>
      </c>
      <c r="AI53" s="16">
        <f t="shared" si="21"/>
        <v>0</v>
      </c>
      <c r="AJ53" s="17">
        <f t="shared" si="21"/>
        <v>216</v>
      </c>
      <c r="AK53" s="2"/>
      <c r="AL53" s="2"/>
    </row>
    <row r="54" spans="1:38" s="1" customFormat="1" ht="31.5">
      <c r="A54" s="58" t="s">
        <v>111</v>
      </c>
      <c r="B54" s="59" t="s">
        <v>112</v>
      </c>
      <c r="C54" s="16"/>
      <c r="D54" s="16"/>
      <c r="E54" s="16" t="s">
        <v>134</v>
      </c>
      <c r="F54" s="16"/>
      <c r="G54" s="16"/>
      <c r="H54" s="38">
        <f t="shared" si="2"/>
        <v>87</v>
      </c>
      <c r="I54" s="38">
        <f t="shared" si="3"/>
        <v>29</v>
      </c>
      <c r="J54" s="38">
        <f t="shared" si="5"/>
        <v>58</v>
      </c>
      <c r="K54" s="38">
        <f t="shared" si="6"/>
        <v>17</v>
      </c>
      <c r="L54" s="39">
        <f t="shared" si="0"/>
        <v>41</v>
      </c>
      <c r="M54" s="40"/>
      <c r="N54" s="38">
        <f t="shared" si="11"/>
        <v>0</v>
      </c>
      <c r="O54" s="16"/>
      <c r="P54" s="16"/>
      <c r="Q54" s="16"/>
      <c r="R54" s="38">
        <f t="shared" si="18"/>
        <v>0</v>
      </c>
      <c r="S54" s="16"/>
      <c r="T54" s="41"/>
      <c r="U54" s="40"/>
      <c r="V54" s="38">
        <f t="shared" si="9"/>
        <v>0</v>
      </c>
      <c r="W54" s="16"/>
      <c r="X54" s="16"/>
      <c r="Y54" s="16">
        <v>21</v>
      </c>
      <c r="Z54" s="38">
        <f t="shared" si="10"/>
        <v>41</v>
      </c>
      <c r="AA54" s="16">
        <v>12</v>
      </c>
      <c r="AB54" s="41">
        <v>29</v>
      </c>
      <c r="AC54" s="40">
        <v>8</v>
      </c>
      <c r="AD54" s="38">
        <v>17</v>
      </c>
      <c r="AE54" s="16">
        <v>5</v>
      </c>
      <c r="AF54" s="16">
        <v>12</v>
      </c>
      <c r="AG54" s="16"/>
      <c r="AH54" s="38"/>
      <c r="AI54" s="16"/>
      <c r="AJ54" s="17"/>
      <c r="AK54" s="2"/>
      <c r="AL54" s="2"/>
    </row>
    <row r="55" spans="1:38" s="1" customFormat="1" ht="20.25">
      <c r="A55" s="35" t="s">
        <v>113</v>
      </c>
      <c r="B55" s="44"/>
      <c r="C55" s="16"/>
      <c r="D55" s="16"/>
      <c r="E55" s="16">
        <v>6</v>
      </c>
      <c r="F55" s="16"/>
      <c r="G55" s="16"/>
      <c r="H55" s="38">
        <f t="shared" si="2"/>
        <v>108</v>
      </c>
      <c r="I55" s="38">
        <f t="shared" si="3"/>
        <v>0</v>
      </c>
      <c r="J55" s="38">
        <f t="shared" si="5"/>
        <v>108</v>
      </c>
      <c r="K55" s="38">
        <f t="shared" si="6"/>
        <v>0</v>
      </c>
      <c r="L55" s="39">
        <f t="shared" si="0"/>
        <v>108</v>
      </c>
      <c r="M55" s="40"/>
      <c r="N55" s="38">
        <f t="shared" si="11"/>
        <v>0</v>
      </c>
      <c r="O55" s="16"/>
      <c r="P55" s="16"/>
      <c r="Q55" s="16"/>
      <c r="R55" s="38">
        <f t="shared" si="18"/>
        <v>0</v>
      </c>
      <c r="S55" s="16"/>
      <c r="T55" s="41"/>
      <c r="U55" s="40"/>
      <c r="V55" s="38">
        <f t="shared" si="9"/>
        <v>0</v>
      </c>
      <c r="W55" s="16"/>
      <c r="X55" s="16"/>
      <c r="Y55" s="16"/>
      <c r="Z55" s="38">
        <f>AA55+AB55</f>
        <v>0</v>
      </c>
      <c r="AA55" s="16"/>
      <c r="AB55" s="41"/>
      <c r="AC55" s="40"/>
      <c r="AD55" s="38"/>
      <c r="AE55" s="16"/>
      <c r="AF55" s="16"/>
      <c r="AG55" s="16"/>
      <c r="AH55" s="38">
        <v>108</v>
      </c>
      <c r="AI55" s="16"/>
      <c r="AJ55" s="17">
        <v>108</v>
      </c>
      <c r="AK55" s="2"/>
      <c r="AL55" s="2"/>
    </row>
    <row r="56" spans="1:38" s="1" customFormat="1" ht="20.25">
      <c r="A56" s="35" t="s">
        <v>114</v>
      </c>
      <c r="B56" s="44"/>
      <c r="C56" s="16"/>
      <c r="D56" s="16"/>
      <c r="E56" s="16"/>
      <c r="F56" s="16">
        <v>6</v>
      </c>
      <c r="G56" s="16"/>
      <c r="H56" s="38">
        <f t="shared" si="2"/>
        <v>108</v>
      </c>
      <c r="I56" s="38">
        <f t="shared" si="3"/>
        <v>0</v>
      </c>
      <c r="J56" s="38">
        <f t="shared" si="5"/>
        <v>108</v>
      </c>
      <c r="K56" s="38">
        <f t="shared" si="6"/>
        <v>0</v>
      </c>
      <c r="L56" s="39">
        <f t="shared" si="0"/>
        <v>108</v>
      </c>
      <c r="M56" s="40"/>
      <c r="N56" s="38">
        <f t="shared" si="11"/>
        <v>0</v>
      </c>
      <c r="O56" s="16"/>
      <c r="P56" s="16"/>
      <c r="Q56" s="16"/>
      <c r="R56" s="38">
        <f t="shared" si="18"/>
        <v>0</v>
      </c>
      <c r="S56" s="16"/>
      <c r="T56" s="41"/>
      <c r="U56" s="40"/>
      <c r="V56" s="38">
        <f>W56+X56</f>
        <v>0</v>
      </c>
      <c r="W56" s="16"/>
      <c r="X56" s="16"/>
      <c r="Y56" s="16"/>
      <c r="Z56" s="38">
        <f t="shared" si="10"/>
        <v>0</v>
      </c>
      <c r="AA56" s="16"/>
      <c r="AB56" s="41"/>
      <c r="AC56" s="40"/>
      <c r="AD56" s="38"/>
      <c r="AE56" s="16"/>
      <c r="AF56" s="16"/>
      <c r="AG56" s="16"/>
      <c r="AH56" s="38">
        <v>108</v>
      </c>
      <c r="AI56" s="16"/>
      <c r="AJ56" s="17">
        <v>108</v>
      </c>
      <c r="AK56" s="2"/>
      <c r="AL56" s="2"/>
    </row>
    <row r="57" spans="1:38" s="1" customFormat="1" ht="21" thickBot="1">
      <c r="A57" s="66" t="s">
        <v>115</v>
      </c>
      <c r="B57" s="67" t="s">
        <v>23</v>
      </c>
      <c r="C57" s="16"/>
      <c r="D57" s="16"/>
      <c r="E57" s="16"/>
      <c r="F57" s="16"/>
      <c r="G57" s="16"/>
      <c r="H57" s="38">
        <f t="shared" si="2"/>
        <v>64</v>
      </c>
      <c r="I57" s="38">
        <f t="shared" si="3"/>
        <v>32</v>
      </c>
      <c r="J57" s="38">
        <f t="shared" si="5"/>
        <v>32</v>
      </c>
      <c r="K57" s="38">
        <f t="shared" si="6"/>
        <v>0</v>
      </c>
      <c r="L57" s="39">
        <f t="shared" si="0"/>
        <v>32</v>
      </c>
      <c r="M57" s="40"/>
      <c r="N57" s="38">
        <f t="shared" si="11"/>
        <v>0</v>
      </c>
      <c r="O57" s="16"/>
      <c r="P57" s="16"/>
      <c r="Q57" s="16"/>
      <c r="R57" s="38">
        <f t="shared" si="18"/>
        <v>0</v>
      </c>
      <c r="S57" s="16"/>
      <c r="T57" s="41"/>
      <c r="U57" s="40"/>
      <c r="V57" s="38">
        <f t="shared" si="9"/>
        <v>0</v>
      </c>
      <c r="W57" s="16"/>
      <c r="X57" s="16"/>
      <c r="Y57" s="16"/>
      <c r="Z57" s="38">
        <f t="shared" si="10"/>
        <v>0</v>
      </c>
      <c r="AA57" s="16"/>
      <c r="AB57" s="41"/>
      <c r="AC57" s="40">
        <v>32</v>
      </c>
      <c r="AD57" s="38">
        <v>32</v>
      </c>
      <c r="AE57" s="16"/>
      <c r="AF57" s="16">
        <v>32</v>
      </c>
      <c r="AG57" s="16"/>
      <c r="AH57" s="38">
        <v>0</v>
      </c>
      <c r="AI57" s="16"/>
      <c r="AJ57" s="17"/>
      <c r="AK57" s="2"/>
      <c r="AL57" s="2"/>
    </row>
    <row r="58" spans="1:38" s="1" customFormat="1" ht="20.25">
      <c r="A58" s="68"/>
      <c r="B58" s="69" t="s">
        <v>146</v>
      </c>
      <c r="C58" s="16"/>
      <c r="D58" s="16"/>
      <c r="E58" s="16"/>
      <c r="F58" s="16"/>
      <c r="G58" s="16"/>
      <c r="H58" s="38">
        <f aca="true" t="shared" si="22" ref="H58:M58">H36+H37+H44+H45+H51+H52+H55+H56</f>
        <v>1512</v>
      </c>
      <c r="I58" s="38">
        <f t="shared" si="22"/>
        <v>0</v>
      </c>
      <c r="J58" s="38">
        <f t="shared" si="22"/>
        <v>1512</v>
      </c>
      <c r="K58" s="38">
        <f t="shared" si="22"/>
        <v>0</v>
      </c>
      <c r="L58" s="38">
        <f t="shared" si="22"/>
        <v>1512</v>
      </c>
      <c r="M58" s="40">
        <f t="shared" si="22"/>
        <v>0</v>
      </c>
      <c r="N58" s="38">
        <f t="shared" si="11"/>
        <v>0</v>
      </c>
      <c r="O58" s="16">
        <f aca="true" t="shared" si="23" ref="O58:AJ58">O36+O37+O44+O45+O51+O52+O55+O56</f>
        <v>0</v>
      </c>
      <c r="P58" s="16">
        <f t="shared" si="23"/>
        <v>0</v>
      </c>
      <c r="Q58" s="16">
        <f t="shared" si="23"/>
        <v>0</v>
      </c>
      <c r="R58" s="38">
        <f t="shared" si="18"/>
        <v>36</v>
      </c>
      <c r="S58" s="16">
        <f t="shared" si="23"/>
        <v>0</v>
      </c>
      <c r="T58" s="41">
        <f t="shared" si="23"/>
        <v>36</v>
      </c>
      <c r="U58" s="40">
        <f t="shared" si="23"/>
        <v>0</v>
      </c>
      <c r="V58" s="38">
        <f t="shared" si="9"/>
        <v>144</v>
      </c>
      <c r="W58" s="16">
        <f t="shared" si="23"/>
        <v>0</v>
      </c>
      <c r="X58" s="16">
        <f t="shared" si="23"/>
        <v>144</v>
      </c>
      <c r="Y58" s="16">
        <f t="shared" si="23"/>
        <v>0</v>
      </c>
      <c r="Z58" s="38">
        <f t="shared" si="10"/>
        <v>252</v>
      </c>
      <c r="AA58" s="16">
        <f t="shared" si="23"/>
        <v>0</v>
      </c>
      <c r="AB58" s="41">
        <f t="shared" si="23"/>
        <v>252</v>
      </c>
      <c r="AC58" s="40">
        <f t="shared" si="23"/>
        <v>0</v>
      </c>
      <c r="AD58" s="16">
        <f t="shared" si="23"/>
        <v>402</v>
      </c>
      <c r="AE58" s="16">
        <f t="shared" si="23"/>
        <v>0</v>
      </c>
      <c r="AF58" s="16">
        <f t="shared" si="23"/>
        <v>402</v>
      </c>
      <c r="AG58" s="16">
        <f t="shared" si="23"/>
        <v>0</v>
      </c>
      <c r="AH58" s="16">
        <f t="shared" si="23"/>
        <v>678</v>
      </c>
      <c r="AI58" s="16">
        <f t="shared" si="23"/>
        <v>0</v>
      </c>
      <c r="AJ58" s="17">
        <f t="shared" si="23"/>
        <v>678</v>
      </c>
      <c r="AK58" s="2"/>
      <c r="AL58" s="2"/>
    </row>
    <row r="59" spans="1:38" s="1" customFormat="1" ht="20.25">
      <c r="A59" s="70"/>
      <c r="B59" s="71" t="s">
        <v>139</v>
      </c>
      <c r="C59" s="16"/>
      <c r="D59" s="16"/>
      <c r="E59" s="16"/>
      <c r="F59" s="16"/>
      <c r="G59" s="16"/>
      <c r="H59" s="38">
        <f aca="true" t="shared" si="24" ref="H59:AF59">H8+H23+H31</f>
        <v>3943</v>
      </c>
      <c r="I59" s="38">
        <f t="shared" si="24"/>
        <v>1315</v>
      </c>
      <c r="J59" s="38">
        <f t="shared" si="24"/>
        <v>2628</v>
      </c>
      <c r="K59" s="38">
        <f t="shared" si="24"/>
        <v>1026</v>
      </c>
      <c r="L59" s="39">
        <f t="shared" si="24"/>
        <v>1602</v>
      </c>
      <c r="M59" s="40">
        <f t="shared" si="24"/>
        <v>297</v>
      </c>
      <c r="N59" s="40">
        <f t="shared" si="24"/>
        <v>598</v>
      </c>
      <c r="O59" s="40">
        <f t="shared" si="24"/>
        <v>222</v>
      </c>
      <c r="P59" s="40">
        <f t="shared" si="24"/>
        <v>376</v>
      </c>
      <c r="Q59" s="40">
        <f t="shared" si="24"/>
        <v>390</v>
      </c>
      <c r="R59" s="40">
        <f t="shared" si="24"/>
        <v>785</v>
      </c>
      <c r="S59" s="40">
        <f t="shared" si="24"/>
        <v>345</v>
      </c>
      <c r="T59" s="40">
        <f t="shared" si="24"/>
        <v>440</v>
      </c>
      <c r="U59" s="40">
        <f t="shared" si="24"/>
        <v>238</v>
      </c>
      <c r="V59" s="40">
        <f t="shared" si="24"/>
        <v>485</v>
      </c>
      <c r="W59" s="40">
        <f t="shared" si="24"/>
        <v>210</v>
      </c>
      <c r="X59" s="40">
        <f t="shared" si="24"/>
        <v>275</v>
      </c>
      <c r="Y59" s="40">
        <f t="shared" si="24"/>
        <v>292</v>
      </c>
      <c r="Z59" s="40">
        <f t="shared" si="24"/>
        <v>595</v>
      </c>
      <c r="AA59" s="40">
        <f t="shared" si="24"/>
        <v>210</v>
      </c>
      <c r="AB59" s="40">
        <f t="shared" si="24"/>
        <v>385</v>
      </c>
      <c r="AC59" s="40">
        <f t="shared" si="24"/>
        <v>98</v>
      </c>
      <c r="AD59" s="40">
        <f t="shared" si="24"/>
        <v>165</v>
      </c>
      <c r="AE59" s="40">
        <f t="shared" si="24"/>
        <v>39</v>
      </c>
      <c r="AF59" s="40">
        <f t="shared" si="24"/>
        <v>126</v>
      </c>
      <c r="AG59" s="16">
        <f>AG8+AG23+AG31</f>
        <v>0</v>
      </c>
      <c r="AH59" s="16">
        <f>AH8+AH23+AH31</f>
        <v>0</v>
      </c>
      <c r="AI59" s="16">
        <f>AI8+AI23+AI31</f>
        <v>0</v>
      </c>
      <c r="AJ59" s="17">
        <f>AJ8+AJ23+AJ31</f>
        <v>0</v>
      </c>
      <c r="AK59" s="2"/>
      <c r="AL59" s="2"/>
    </row>
    <row r="60" spans="1:38" s="1" customFormat="1" ht="20.25">
      <c r="A60" s="70"/>
      <c r="B60" s="71" t="s">
        <v>116</v>
      </c>
      <c r="C60" s="16"/>
      <c r="D60" s="16"/>
      <c r="E60" s="16"/>
      <c r="F60" s="16"/>
      <c r="G60" s="16"/>
      <c r="H60" s="38" t="s">
        <v>143</v>
      </c>
      <c r="I60" s="38"/>
      <c r="J60" s="38"/>
      <c r="K60" s="38"/>
      <c r="L60" s="39"/>
      <c r="M60" s="92" t="s">
        <v>145</v>
      </c>
      <c r="N60" s="93"/>
      <c r="O60" s="93"/>
      <c r="P60" s="93"/>
      <c r="Q60" s="93"/>
      <c r="R60" s="93"/>
      <c r="S60" s="93"/>
      <c r="T60" s="100"/>
      <c r="U60" s="92" t="s">
        <v>145</v>
      </c>
      <c r="V60" s="93"/>
      <c r="W60" s="93"/>
      <c r="X60" s="93"/>
      <c r="Y60" s="93" t="s">
        <v>136</v>
      </c>
      <c r="Z60" s="93"/>
      <c r="AA60" s="93"/>
      <c r="AB60" s="100"/>
      <c r="AC60" s="92"/>
      <c r="AD60" s="93"/>
      <c r="AE60" s="93"/>
      <c r="AF60" s="93"/>
      <c r="AG60" s="93"/>
      <c r="AH60" s="93"/>
      <c r="AI60" s="93"/>
      <c r="AJ60" s="140"/>
      <c r="AK60" s="2"/>
      <c r="AL60" s="2"/>
    </row>
    <row r="61" spans="1:38" s="1" customFormat="1" ht="21.75" customHeight="1">
      <c r="A61" s="72" t="s">
        <v>117</v>
      </c>
      <c r="B61" s="73"/>
      <c r="C61" s="16"/>
      <c r="D61" s="16"/>
      <c r="E61" s="16"/>
      <c r="F61" s="16"/>
      <c r="G61" s="16"/>
      <c r="H61" s="38">
        <f>H58+H59</f>
        <v>5455</v>
      </c>
      <c r="I61" s="38">
        <v>1314</v>
      </c>
      <c r="J61" s="38">
        <v>3420</v>
      </c>
      <c r="K61" s="38">
        <v>1022</v>
      </c>
      <c r="L61" s="39">
        <v>2398</v>
      </c>
      <c r="M61" s="40"/>
      <c r="N61" s="16">
        <f>N59+N58</f>
        <v>598</v>
      </c>
      <c r="O61" s="16"/>
      <c r="P61" s="16"/>
      <c r="Q61" s="16"/>
      <c r="R61" s="16">
        <f>R59+R58</f>
        <v>821</v>
      </c>
      <c r="S61" s="16"/>
      <c r="T61" s="41"/>
      <c r="U61" s="40"/>
      <c r="V61" s="16">
        <f>V59+V58</f>
        <v>629</v>
      </c>
      <c r="W61" s="16"/>
      <c r="X61" s="16"/>
      <c r="Y61" s="16"/>
      <c r="Z61" s="16">
        <f>Z59+Z58</f>
        <v>847</v>
      </c>
      <c r="AA61" s="16"/>
      <c r="AB61" s="41"/>
      <c r="AC61" s="40"/>
      <c r="AD61" s="16">
        <f>AD59+AD58</f>
        <v>567</v>
      </c>
      <c r="AE61" s="16"/>
      <c r="AF61" s="16"/>
      <c r="AG61" s="16"/>
      <c r="AH61" s="16">
        <f>AH59+AH58</f>
        <v>678</v>
      </c>
      <c r="AI61" s="16"/>
      <c r="AJ61" s="17"/>
      <c r="AK61" s="2"/>
      <c r="AL61" s="2"/>
    </row>
    <row r="62" spans="1:38" s="1" customFormat="1" ht="20.25">
      <c r="A62" s="72"/>
      <c r="B62" s="73" t="s">
        <v>128</v>
      </c>
      <c r="C62" s="16"/>
      <c r="D62" s="16"/>
      <c r="E62" s="16"/>
      <c r="F62" s="16"/>
      <c r="G62" s="16"/>
      <c r="H62" s="38"/>
      <c r="I62" s="38"/>
      <c r="J62" s="38"/>
      <c r="K62" s="38"/>
      <c r="L62" s="39"/>
      <c r="M62" s="92">
        <f>N61+R61</f>
        <v>1419</v>
      </c>
      <c r="N62" s="93"/>
      <c r="O62" s="93"/>
      <c r="P62" s="93"/>
      <c r="Q62" s="94"/>
      <c r="R62" s="94"/>
      <c r="S62" s="94"/>
      <c r="T62" s="95"/>
      <c r="U62" s="92">
        <f>V61+Z61</f>
        <v>1476</v>
      </c>
      <c r="V62" s="93"/>
      <c r="W62" s="93"/>
      <c r="X62" s="93"/>
      <c r="Y62" s="94"/>
      <c r="Z62" s="94"/>
      <c r="AA62" s="94"/>
      <c r="AB62" s="95"/>
      <c r="AC62" s="92">
        <f>AD61+AH61</f>
        <v>1245</v>
      </c>
      <c r="AD62" s="93"/>
      <c r="AE62" s="93"/>
      <c r="AF62" s="93"/>
      <c r="AG62" s="93"/>
      <c r="AH62" s="93"/>
      <c r="AI62" s="93"/>
      <c r="AJ62" s="140"/>
      <c r="AK62" s="2"/>
      <c r="AL62" s="2"/>
    </row>
    <row r="63" spans="1:38" s="1" customFormat="1" ht="20.25">
      <c r="A63" s="74"/>
      <c r="B63" s="75" t="s">
        <v>129</v>
      </c>
      <c r="C63" s="16"/>
      <c r="D63" s="16"/>
      <c r="E63" s="16"/>
      <c r="F63" s="16"/>
      <c r="G63" s="16"/>
      <c r="H63" s="38"/>
      <c r="I63" s="38"/>
      <c r="J63" s="38"/>
      <c r="K63" s="38"/>
      <c r="L63" s="39"/>
      <c r="M63" s="92">
        <f>M59+Q59</f>
        <v>687</v>
      </c>
      <c r="N63" s="93"/>
      <c r="O63" s="93"/>
      <c r="P63" s="93"/>
      <c r="Q63" s="94"/>
      <c r="R63" s="94"/>
      <c r="S63" s="94"/>
      <c r="T63" s="95"/>
      <c r="U63" s="92">
        <f>U59+Y59</f>
        <v>530</v>
      </c>
      <c r="V63" s="93"/>
      <c r="W63" s="93"/>
      <c r="X63" s="93"/>
      <c r="Y63" s="94"/>
      <c r="Z63" s="94"/>
      <c r="AA63" s="94"/>
      <c r="AB63" s="95"/>
      <c r="AC63" s="92">
        <f>AC59+AG59</f>
        <v>98</v>
      </c>
      <c r="AD63" s="93"/>
      <c r="AE63" s="93"/>
      <c r="AF63" s="93"/>
      <c r="AG63" s="93"/>
      <c r="AH63" s="93"/>
      <c r="AI63" s="93"/>
      <c r="AJ63" s="140"/>
      <c r="AK63" s="2"/>
      <c r="AL63" s="2"/>
    </row>
    <row r="64" spans="1:38" s="1" customFormat="1" ht="32.25" customHeight="1">
      <c r="A64" s="74"/>
      <c r="B64" s="73" t="s">
        <v>130</v>
      </c>
      <c r="C64" s="16"/>
      <c r="D64" s="16"/>
      <c r="E64" s="16"/>
      <c r="F64" s="16"/>
      <c r="G64" s="16"/>
      <c r="H64" s="38"/>
      <c r="I64" s="38"/>
      <c r="J64" s="38"/>
      <c r="K64" s="38"/>
      <c r="L64" s="39"/>
      <c r="M64" s="92">
        <f>M62+M63</f>
        <v>2106</v>
      </c>
      <c r="N64" s="93"/>
      <c r="O64" s="93"/>
      <c r="P64" s="93"/>
      <c r="Q64" s="94"/>
      <c r="R64" s="94"/>
      <c r="S64" s="94"/>
      <c r="T64" s="95"/>
      <c r="U64" s="92">
        <f>U62+U63</f>
        <v>2006</v>
      </c>
      <c r="V64" s="93"/>
      <c r="W64" s="93"/>
      <c r="X64" s="93"/>
      <c r="Y64" s="94"/>
      <c r="Z64" s="94"/>
      <c r="AA64" s="94"/>
      <c r="AB64" s="95"/>
      <c r="AC64" s="92">
        <f>AC62+AC63</f>
        <v>1343</v>
      </c>
      <c r="AD64" s="93"/>
      <c r="AE64" s="93"/>
      <c r="AF64" s="93"/>
      <c r="AG64" s="93"/>
      <c r="AH64" s="93"/>
      <c r="AI64" s="93"/>
      <c r="AJ64" s="140"/>
      <c r="AK64" s="2"/>
      <c r="AL64" s="2"/>
    </row>
    <row r="65" spans="1:38" s="1" customFormat="1" ht="21" thickBot="1">
      <c r="A65" s="76" t="s">
        <v>118</v>
      </c>
      <c r="B65" s="77" t="s">
        <v>119</v>
      </c>
      <c r="C65" s="78"/>
      <c r="D65" s="78" t="s">
        <v>137</v>
      </c>
      <c r="E65" s="78"/>
      <c r="F65" s="78"/>
      <c r="G65" s="78"/>
      <c r="H65" s="38" t="s">
        <v>144</v>
      </c>
      <c r="I65" s="38"/>
      <c r="J65" s="79"/>
      <c r="K65" s="78"/>
      <c r="L65" s="39"/>
      <c r="M65" s="137"/>
      <c r="N65" s="138"/>
      <c r="O65" s="138"/>
      <c r="P65" s="138"/>
      <c r="Q65" s="151"/>
      <c r="R65" s="138"/>
      <c r="S65" s="138"/>
      <c r="T65" s="152"/>
      <c r="U65" s="137"/>
      <c r="V65" s="138"/>
      <c r="W65" s="138"/>
      <c r="X65" s="138"/>
      <c r="Y65" s="151"/>
      <c r="Z65" s="138"/>
      <c r="AA65" s="138"/>
      <c r="AB65" s="152"/>
      <c r="AC65" s="137"/>
      <c r="AD65" s="138"/>
      <c r="AE65" s="138"/>
      <c r="AF65" s="138"/>
      <c r="AG65" s="151" t="s">
        <v>144</v>
      </c>
      <c r="AH65" s="138"/>
      <c r="AI65" s="138"/>
      <c r="AJ65" s="154"/>
      <c r="AK65" s="2"/>
      <c r="AL65" s="2"/>
    </row>
    <row r="66" spans="1:38" s="11" customFormat="1" ht="20.25">
      <c r="A66" s="80"/>
      <c r="B66" s="81"/>
      <c r="C66" s="144" t="s">
        <v>124</v>
      </c>
      <c r="D66" s="145"/>
      <c r="E66" s="145"/>
      <c r="F66" s="145"/>
      <c r="G66" s="145"/>
      <c r="H66" s="145"/>
      <c r="I66" s="145"/>
      <c r="J66" s="145"/>
      <c r="K66" s="145"/>
      <c r="L66" s="146"/>
      <c r="M66" s="92">
        <v>598</v>
      </c>
      <c r="N66" s="93"/>
      <c r="O66" s="93"/>
      <c r="P66" s="93"/>
      <c r="Q66" s="93">
        <v>785</v>
      </c>
      <c r="R66" s="93"/>
      <c r="S66" s="93"/>
      <c r="T66" s="100"/>
      <c r="U66" s="92">
        <v>485</v>
      </c>
      <c r="V66" s="93"/>
      <c r="W66" s="93"/>
      <c r="X66" s="93"/>
      <c r="Y66" s="93">
        <v>595</v>
      </c>
      <c r="Z66" s="93"/>
      <c r="AA66" s="93"/>
      <c r="AB66" s="100"/>
      <c r="AC66" s="92">
        <v>165</v>
      </c>
      <c r="AD66" s="93"/>
      <c r="AE66" s="93"/>
      <c r="AF66" s="93"/>
      <c r="AG66" s="93"/>
      <c r="AH66" s="93"/>
      <c r="AI66" s="93"/>
      <c r="AJ66" s="140"/>
      <c r="AK66" s="12"/>
      <c r="AL66" s="12"/>
    </row>
    <row r="67" spans="1:38" s="11" customFormat="1" ht="38.25" customHeight="1">
      <c r="A67" s="142" t="s">
        <v>120</v>
      </c>
      <c r="B67" s="143"/>
      <c r="C67" s="144" t="s">
        <v>140</v>
      </c>
      <c r="D67" s="145"/>
      <c r="E67" s="145"/>
      <c r="F67" s="145"/>
      <c r="G67" s="145"/>
      <c r="H67" s="145"/>
      <c r="I67" s="145"/>
      <c r="J67" s="145"/>
      <c r="K67" s="145"/>
      <c r="L67" s="146"/>
      <c r="M67" s="92"/>
      <c r="N67" s="93"/>
      <c r="O67" s="93"/>
      <c r="P67" s="93"/>
      <c r="Q67" s="93">
        <v>36</v>
      </c>
      <c r="R67" s="93"/>
      <c r="S67" s="93"/>
      <c r="T67" s="100"/>
      <c r="U67" s="92">
        <v>72</v>
      </c>
      <c r="V67" s="93"/>
      <c r="W67" s="93"/>
      <c r="X67" s="93"/>
      <c r="Y67" s="93">
        <v>252</v>
      </c>
      <c r="Z67" s="93"/>
      <c r="AA67" s="93"/>
      <c r="AB67" s="100"/>
      <c r="AC67" s="92">
        <v>180</v>
      </c>
      <c r="AD67" s="93"/>
      <c r="AE67" s="93"/>
      <c r="AF67" s="93"/>
      <c r="AG67" s="93">
        <v>252</v>
      </c>
      <c r="AH67" s="93"/>
      <c r="AI67" s="93"/>
      <c r="AJ67" s="140"/>
      <c r="AK67" s="12"/>
      <c r="AL67" s="12"/>
    </row>
    <row r="68" spans="1:38" s="11" customFormat="1" ht="20.25">
      <c r="A68" s="142" t="s">
        <v>121</v>
      </c>
      <c r="B68" s="143"/>
      <c r="C68" s="147" t="s">
        <v>141</v>
      </c>
      <c r="D68" s="145"/>
      <c r="E68" s="145"/>
      <c r="F68" s="145"/>
      <c r="G68" s="145"/>
      <c r="H68" s="145"/>
      <c r="I68" s="145"/>
      <c r="J68" s="145"/>
      <c r="K68" s="145"/>
      <c r="L68" s="146"/>
      <c r="M68" s="92"/>
      <c r="N68" s="93"/>
      <c r="O68" s="93"/>
      <c r="P68" s="93"/>
      <c r="Q68" s="93"/>
      <c r="R68" s="93"/>
      <c r="S68" s="93"/>
      <c r="T68" s="100"/>
      <c r="U68" s="92">
        <v>72</v>
      </c>
      <c r="V68" s="93"/>
      <c r="W68" s="93"/>
      <c r="X68" s="93"/>
      <c r="Y68" s="93"/>
      <c r="Z68" s="93"/>
      <c r="AA68" s="93"/>
      <c r="AB68" s="100"/>
      <c r="AC68" s="92">
        <v>222</v>
      </c>
      <c r="AD68" s="93"/>
      <c r="AE68" s="93"/>
      <c r="AF68" s="93"/>
      <c r="AG68" s="93">
        <v>426</v>
      </c>
      <c r="AH68" s="93"/>
      <c r="AI68" s="93"/>
      <c r="AJ68" s="140"/>
      <c r="AK68" s="12"/>
      <c r="AL68" s="12"/>
    </row>
    <row r="69" spans="1:38" s="11" customFormat="1" ht="20.25">
      <c r="A69" s="142" t="s">
        <v>122</v>
      </c>
      <c r="B69" s="143"/>
      <c r="C69" s="144" t="s">
        <v>125</v>
      </c>
      <c r="D69" s="145"/>
      <c r="E69" s="145"/>
      <c r="F69" s="145"/>
      <c r="G69" s="145"/>
      <c r="H69" s="145"/>
      <c r="I69" s="145"/>
      <c r="J69" s="145"/>
      <c r="K69" s="145"/>
      <c r="L69" s="146"/>
      <c r="M69" s="92">
        <v>1</v>
      </c>
      <c r="N69" s="93"/>
      <c r="O69" s="93"/>
      <c r="P69" s="93"/>
      <c r="Q69" s="93"/>
      <c r="R69" s="93"/>
      <c r="S69" s="93"/>
      <c r="T69" s="100"/>
      <c r="U69" s="92">
        <v>1</v>
      </c>
      <c r="V69" s="93"/>
      <c r="W69" s="93"/>
      <c r="X69" s="93"/>
      <c r="Y69" s="93">
        <v>3</v>
      </c>
      <c r="Z69" s="93"/>
      <c r="AA69" s="93"/>
      <c r="AB69" s="100"/>
      <c r="AC69" s="92"/>
      <c r="AD69" s="93"/>
      <c r="AE69" s="93"/>
      <c r="AF69" s="93"/>
      <c r="AG69" s="93">
        <v>3</v>
      </c>
      <c r="AH69" s="93"/>
      <c r="AI69" s="93"/>
      <c r="AJ69" s="140"/>
      <c r="AK69" s="12"/>
      <c r="AL69" s="12"/>
    </row>
    <row r="70" spans="1:38" s="11" customFormat="1" ht="20.25">
      <c r="A70" s="80"/>
      <c r="B70" s="81"/>
      <c r="C70" s="144" t="s">
        <v>138</v>
      </c>
      <c r="D70" s="145"/>
      <c r="E70" s="145"/>
      <c r="F70" s="145"/>
      <c r="G70" s="145"/>
      <c r="H70" s="145"/>
      <c r="I70" s="145"/>
      <c r="J70" s="145"/>
      <c r="K70" s="145"/>
      <c r="L70" s="146"/>
      <c r="M70" s="92">
        <v>2</v>
      </c>
      <c r="N70" s="93"/>
      <c r="O70" s="93"/>
      <c r="P70" s="93"/>
      <c r="Q70" s="93">
        <v>7</v>
      </c>
      <c r="R70" s="93"/>
      <c r="S70" s="93"/>
      <c r="T70" s="100"/>
      <c r="U70" s="92">
        <v>3</v>
      </c>
      <c r="V70" s="93"/>
      <c r="W70" s="93"/>
      <c r="X70" s="93"/>
      <c r="Y70" s="93">
        <v>6</v>
      </c>
      <c r="Z70" s="93"/>
      <c r="AA70" s="93"/>
      <c r="AB70" s="100"/>
      <c r="AC70" s="92">
        <v>2</v>
      </c>
      <c r="AD70" s="93"/>
      <c r="AE70" s="93"/>
      <c r="AF70" s="93"/>
      <c r="AG70" s="93">
        <v>2</v>
      </c>
      <c r="AH70" s="93"/>
      <c r="AI70" s="93"/>
      <c r="AJ70" s="140"/>
      <c r="AK70" s="12"/>
      <c r="AL70" s="12"/>
    </row>
    <row r="71" spans="1:38" s="11" customFormat="1" ht="21" thickBot="1">
      <c r="A71" s="82"/>
      <c r="B71" s="82"/>
      <c r="C71" s="144" t="s">
        <v>147</v>
      </c>
      <c r="D71" s="145"/>
      <c r="E71" s="145"/>
      <c r="F71" s="145"/>
      <c r="G71" s="145"/>
      <c r="H71" s="145"/>
      <c r="I71" s="145"/>
      <c r="J71" s="145"/>
      <c r="K71" s="145"/>
      <c r="L71" s="146"/>
      <c r="M71" s="150"/>
      <c r="N71" s="148"/>
      <c r="O71" s="148"/>
      <c r="P71" s="148"/>
      <c r="Q71" s="148"/>
      <c r="R71" s="148"/>
      <c r="S71" s="148"/>
      <c r="T71" s="153"/>
      <c r="U71" s="150">
        <v>1</v>
      </c>
      <c r="V71" s="148"/>
      <c r="W71" s="148"/>
      <c r="X71" s="148"/>
      <c r="Y71" s="148"/>
      <c r="Z71" s="148"/>
      <c r="AA71" s="148"/>
      <c r="AB71" s="153"/>
      <c r="AC71" s="150"/>
      <c r="AD71" s="148"/>
      <c r="AE71" s="148"/>
      <c r="AF71" s="148"/>
      <c r="AG71" s="148">
        <v>3</v>
      </c>
      <c r="AH71" s="148"/>
      <c r="AI71" s="148"/>
      <c r="AJ71" s="149"/>
      <c r="AK71" s="12"/>
      <c r="AL71" s="12"/>
    </row>
    <row r="72" spans="1:36" ht="15">
      <c r="A72" s="83"/>
      <c r="B72" s="84"/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7"/>
      <c r="V72" s="87"/>
      <c r="W72" s="87"/>
      <c r="X72" s="87"/>
      <c r="Y72" s="86"/>
      <c r="Z72" s="86"/>
      <c r="AA72" s="86"/>
      <c r="AB72" s="86"/>
      <c r="AC72" s="87"/>
      <c r="AD72" s="87"/>
      <c r="AE72" s="87"/>
      <c r="AF72" s="87"/>
      <c r="AG72" s="86"/>
      <c r="AH72" s="86"/>
      <c r="AI72" s="86"/>
      <c r="AJ72" s="86"/>
    </row>
    <row r="73" spans="1:36" ht="15">
      <c r="A73" s="83"/>
      <c r="B73" s="84"/>
      <c r="C73" s="85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7"/>
      <c r="V73" s="87"/>
      <c r="W73" s="87"/>
      <c r="X73" s="87"/>
      <c r="Y73" s="86"/>
      <c r="Z73" s="86"/>
      <c r="AA73" s="86"/>
      <c r="AB73" s="86"/>
      <c r="AC73" s="87"/>
      <c r="AD73" s="87"/>
      <c r="AE73" s="87"/>
      <c r="AF73" s="87"/>
      <c r="AG73" s="86"/>
      <c r="AH73" s="86"/>
      <c r="AI73" s="86"/>
      <c r="AJ73" s="86"/>
    </row>
  </sheetData>
  <sheetProtection/>
  <mergeCells count="109">
    <mergeCell ref="Y65:AB65"/>
    <mergeCell ref="AC65:AF65"/>
    <mergeCell ref="AG65:AJ65"/>
    <mergeCell ref="C70:L70"/>
    <mergeCell ref="AG70:AJ70"/>
    <mergeCell ref="AC70:AF70"/>
    <mergeCell ref="AC69:AF69"/>
    <mergeCell ref="Y69:AB69"/>
    <mergeCell ref="Y70:AB70"/>
    <mergeCell ref="U70:X70"/>
    <mergeCell ref="C71:L71"/>
    <mergeCell ref="U67:X67"/>
    <mergeCell ref="AC71:AF71"/>
    <mergeCell ref="U68:X68"/>
    <mergeCell ref="Q68:T68"/>
    <mergeCell ref="M68:P68"/>
    <mergeCell ref="Q71:T71"/>
    <mergeCell ref="U71:X71"/>
    <mergeCell ref="Y71:AB71"/>
    <mergeCell ref="U69:X69"/>
    <mergeCell ref="AG71:AJ71"/>
    <mergeCell ref="M71:P71"/>
    <mergeCell ref="M60:P60"/>
    <mergeCell ref="Q60:T60"/>
    <mergeCell ref="Q70:T70"/>
    <mergeCell ref="M70:P70"/>
    <mergeCell ref="M65:P65"/>
    <mergeCell ref="Q65:T65"/>
    <mergeCell ref="U60:X60"/>
    <mergeCell ref="Y60:AB60"/>
    <mergeCell ref="AG67:AJ67"/>
    <mergeCell ref="A69:B69"/>
    <mergeCell ref="AG68:AJ68"/>
    <mergeCell ref="AG69:AJ69"/>
    <mergeCell ref="Y68:AB68"/>
    <mergeCell ref="AC68:AF68"/>
    <mergeCell ref="C68:L68"/>
    <mergeCell ref="C69:L69"/>
    <mergeCell ref="Q69:T69"/>
    <mergeCell ref="M69:P69"/>
    <mergeCell ref="AC64:AJ64"/>
    <mergeCell ref="A67:B67"/>
    <mergeCell ref="A68:B68"/>
    <mergeCell ref="AC67:AF67"/>
    <mergeCell ref="C66:L66"/>
    <mergeCell ref="C67:L67"/>
    <mergeCell ref="AG66:AJ66"/>
    <mergeCell ref="AC66:AF66"/>
    <mergeCell ref="Y66:AB66"/>
    <mergeCell ref="U66:X66"/>
    <mergeCell ref="AD5:AD6"/>
    <mergeCell ref="AA5:AB5"/>
    <mergeCell ref="AC63:AJ63"/>
    <mergeCell ref="AG5:AG6"/>
    <mergeCell ref="AH5:AH6"/>
    <mergeCell ref="AI5:AJ5"/>
    <mergeCell ref="AC60:AF60"/>
    <mergeCell ref="AG60:AJ60"/>
    <mergeCell ref="AC62:AJ62"/>
    <mergeCell ref="AE5:AF5"/>
    <mergeCell ref="U64:AB64"/>
    <mergeCell ref="U5:U6"/>
    <mergeCell ref="V5:V6"/>
    <mergeCell ref="Y5:Y6"/>
    <mergeCell ref="U65:X65"/>
    <mergeCell ref="AG4:AJ4"/>
    <mergeCell ref="AC5:AC6"/>
    <mergeCell ref="U4:X4"/>
    <mergeCell ref="Y4:AB4"/>
    <mergeCell ref="AC4:AF4"/>
    <mergeCell ref="K3:L3"/>
    <mergeCell ref="K4:K5"/>
    <mergeCell ref="C4:C6"/>
    <mergeCell ref="D4:D6"/>
    <mergeCell ref="E4:E6"/>
    <mergeCell ref="Y67:AB67"/>
    <mergeCell ref="U62:AB62"/>
    <mergeCell ref="Z5:Z6"/>
    <mergeCell ref="W5:X5"/>
    <mergeCell ref="U63:AB63"/>
    <mergeCell ref="G2:H5"/>
    <mergeCell ref="N5:N6"/>
    <mergeCell ref="O5:P5"/>
    <mergeCell ref="M4:P4"/>
    <mergeCell ref="M5:M6"/>
    <mergeCell ref="C2:F3"/>
    <mergeCell ref="I2:I6"/>
    <mergeCell ref="J2:L2"/>
    <mergeCell ref="L4:L5"/>
    <mergeCell ref="J3:J5"/>
    <mergeCell ref="A2:A6"/>
    <mergeCell ref="B2:B6"/>
    <mergeCell ref="M66:P66"/>
    <mergeCell ref="Q66:T66"/>
    <mergeCell ref="F4:F6"/>
    <mergeCell ref="M2:AF2"/>
    <mergeCell ref="U3:AB3"/>
    <mergeCell ref="AC3:AJ3"/>
    <mergeCell ref="Q5:Q6"/>
    <mergeCell ref="R5:R6"/>
    <mergeCell ref="M1:T1"/>
    <mergeCell ref="M3:T3"/>
    <mergeCell ref="M67:P67"/>
    <mergeCell ref="M63:T63"/>
    <mergeCell ref="M64:T64"/>
    <mergeCell ref="Q4:T4"/>
    <mergeCell ref="M62:T62"/>
    <mergeCell ref="S5:T5"/>
    <mergeCell ref="Q67:T67"/>
  </mergeCells>
  <conditionalFormatting sqref="M40:M43 M33:M37 O33:Q33 S33:U33 W33:Y33 AA33:AJ33">
    <cfRule type="expression" priority="24" dxfId="10" stopIfTrue="1">
      <formula>N33+O33&gt;M33</formula>
    </cfRule>
    <cfRule type="expression" priority="25" dxfId="8" stopIfTrue="1">
      <formula>N33+O33&lt;=M33</formula>
    </cfRule>
  </conditionalFormatting>
  <conditionalFormatting sqref="J222 J321 J915 J816 J717 J420">
    <cfRule type="expression" priority="27" dxfId="0" stopIfTrue="1">
      <formula>(I222-J222)/I222&gt;(((#REF!)))</formula>
    </cfRule>
    <cfRule type="expression" priority="28" dxfId="12" stopIfTrue="1">
      <formula>(I222-J222)/I222&lt;=(((#REF!)))</formula>
    </cfRule>
  </conditionalFormatting>
  <conditionalFormatting sqref="J508:J517 J662:J671 J497:J506 J486:J495 J475:J484 J409:J418 J398:J407 J387:J396 J376:J385 J1015:J1054 J310:J319 J299:J308 J288:J297 J277:J286 J266:J275 J992:J1001 J981:J990 J970:J979 J1003:J1008 J211:J220 J200:J209 J189:J198 J178:J187 J167:J176 J673:J682 J959:J968 J552:J561 J541:J550 J530:J539 J464:J473 J904:J913 J365:J374 J563:J572 J596:J605 J585:J594 J574:J583 J519:J528 J718:J757 J794:J803 J783:J792 J772:J781 J761:J770 J607:J616 J817:J856 J893:J902 J882:J891 J871:J880 J860:J869 J805:J814 J916:J955 J706:J715 J695:J704 J684:J693 J446:J460 J619:J658">
    <cfRule type="expression" priority="31" dxfId="0" stopIfTrue="1">
      <formula>AND($J167&lt;(((#REF!))),$J167&gt;0)</formula>
    </cfRule>
  </conditionalFormatting>
  <conditionalFormatting sqref="P40:P43 P33:P37">
    <cfRule type="expression" priority="62" dxfId="10" stopIfTrue="1">
      <formula>#REF!+#REF!&gt;P33</formula>
    </cfRule>
    <cfRule type="expression" priority="63" dxfId="8" stopIfTrue="1">
      <formula>#REF!+#REF!&lt;=P33</formula>
    </cfRule>
  </conditionalFormatting>
  <conditionalFormatting sqref="C45:G45">
    <cfRule type="expression" priority="36" dxfId="9" stopIfTrue="1">
      <formula>(#REF!)</formula>
    </cfRule>
    <cfRule type="expression" priority="37" dxfId="16" stopIfTrue="1">
      <formula>(NOT(#REF!))</formula>
    </cfRule>
  </conditionalFormatting>
  <conditionalFormatting sqref="C9:G9 C14:G14 M18:S18 M30:X30 M9:AR9 Y18:AR18 AH30:AR30 AC30:AD30 M14:AR14">
    <cfRule type="expression" priority="59" dxfId="0" stopIfTrue="1">
      <formula>($I9-C9)/$I9&gt;МаксОтклПоЦиклу</formula>
    </cfRule>
  </conditionalFormatting>
  <conditionalFormatting sqref="M68:P68">
    <cfRule type="expression" priority="41" dxfId="0" stopIfTrue="1">
      <formula>$AJ$1088+$AM$1088&gt;МаксКолЭкзВГоду</formula>
    </cfRule>
  </conditionalFormatting>
  <conditionalFormatting sqref="Q68:T68">
    <cfRule type="expression" priority="42" dxfId="0" stopIfTrue="1">
      <formula>$AP$1088+$AS$1088&gt;МаксКолЭкзВГоду</formula>
    </cfRule>
  </conditionalFormatting>
  <conditionalFormatting sqref="M69:P69">
    <cfRule type="expression" priority="46" dxfId="0" stopIfTrue="1">
      <formula>$AJ$1089+$AM$1089&gt;МаксКолЗачВГоду</formula>
    </cfRule>
  </conditionalFormatting>
  <conditionalFormatting sqref="Q69:T69">
    <cfRule type="expression" priority="47" dxfId="0" stopIfTrue="1">
      <formula>$AP$1089+$AS$1089&gt;МаксКолЗачВГоду</formula>
    </cfRule>
  </conditionalFormatting>
  <conditionalFormatting sqref="K325:K364 K127:K166 K226:K265 K424:K448">
    <cfRule type="expression" priority="48" dxfId="0" stopIfTrue="1">
      <formula>AND($K127&lt;$J127-$J127*Допустимое_уменьшение_нагрузки_меньше_32_часов_для_некоторых_циклов,$J127&gt;0)</formula>
    </cfRule>
  </conditionalFormatting>
  <conditionalFormatting sqref="M18:P18">
    <cfRule type="expression" priority="1" dxfId="0" stopIfTrue="1">
      <formula>($I18-M18)/$I18&gt;МаксОтклПоЦиклу</formula>
    </cfRule>
  </conditionalFormatting>
  <dataValidations count="2">
    <dataValidation type="whole" operator="greaterThan" allowBlank="1" showErrorMessage="1" errorTitle="Ошибка" error="В этой ячейке должно быть целое положительное число!" sqref="AE42:AF43 AF40:AF41 G43 AG40:AG43 AI40:AJ43 Q39:Q43 S39:U43 W39:Y43 AE39:AF39 AI34:AJ37 AI24:AJ30 AA24:AB30 O24:P30 Q24:Q26 Q28:Q30 S22:T22 Q22 M26 S24:U30 G15 G10 G31 W24:Y30 AG24:AG30 AE26:AF30 AC26:AC30 AG20:AG22 W20:Y22 U20:U22 O20:P22 AA20:AB22 AI20:AJ22 W34:Y37 S34:U37 Q34:Q37 AA34:AC37 AA39:AC43 AE34:AG37">
      <formula1>0</formula1>
    </dataValidation>
    <dataValidation type="textLength" operator="lessThanOrEqual" allowBlank="1" showInputMessage="1" showErrorMessage="1" errorTitle="Ошибка" error="Длина текта не должна быть более 10 символов! Не используйте разделители и пишите слитно." sqref="C32:F42 C20:F30 C11:F14 C16:F17">
      <formula1>10</formula1>
    </dataValidation>
  </dataValidations>
  <printOptions/>
  <pageMargins left="0.5511811023622047" right="0.5511811023622047" top="0.3937007874015748" bottom="0.3937007874015748" header="0.31496062992125984" footer="0.31496062992125984"/>
  <pageSetup blackAndWhite="1" fitToHeight="20" horizontalDpi="600" verticalDpi="600" orientation="landscape" paperSize="9" scale="48" r:id="rId1"/>
  <rowBreaks count="1" manualBreakCount="1">
    <brk id="45" max="35" man="1"/>
  </rowBreaks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2015-09-11T11:53:25Z</cp:lastPrinted>
  <dcterms:created xsi:type="dcterms:W3CDTF">2009-05-06T08:55:44Z</dcterms:created>
  <dcterms:modified xsi:type="dcterms:W3CDTF">2016-01-22T03:22:00Z</dcterms:modified>
  <cp:category/>
  <cp:version/>
  <cp:contentType/>
  <cp:contentStatus/>
</cp:coreProperties>
</file>